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_xlnm_Print_Titles" localSheetId="0">'2020'!#REF!</definedName>
    <definedName name="_xlnm.Print_Titles" localSheetId="0">'2020'!$5:$6</definedName>
  </definedNames>
  <calcPr fullCalcOnLoad="1"/>
</workbook>
</file>

<file path=xl/sharedStrings.xml><?xml version="1.0" encoding="utf-8"?>
<sst xmlns="http://schemas.openxmlformats.org/spreadsheetml/2006/main" count="498" uniqueCount="487">
  <si>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</si>
  <si>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</si>
  <si>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</si>
  <si>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</si>
  <si>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</si>
  <si>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</si>
  <si>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</si>
  <si>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</si>
  <si>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</si>
  <si>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</si>
  <si>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</si>
  <si>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</si>
  <si>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</si>
  <si>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</si>
  <si>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</si>
  <si>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</si>
  <si>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</si>
  <si>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</si>
  <si>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</si>
  <si>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</si>
  <si>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</si>
  <si>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</si>
  <si>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</si>
  <si>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</si>
  <si>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</si>
  <si>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</si>
  <si>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</si>
  <si>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</si>
  <si>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</si>
  <si>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</si>
  <si>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</si>
  <si>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</si>
  <si>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</si>
  <si>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</si>
  <si>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</si>
  <si>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Федеральный проект "Современная школа"</t>
  </si>
  <si>
    <t>012Е100000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</si>
  <si>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</si>
  <si>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</si>
  <si>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</si>
  <si>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</si>
  <si>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</si>
  <si>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</si>
  <si>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</si>
  <si>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</si>
  <si>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</si>
  <si>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</si>
  <si>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</si>
  <si>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</si>
  <si>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</si>
  <si>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</si>
  <si>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</si>
  <si>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</si>
  <si>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</si>
  <si>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</si>
  <si>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</si>
  <si>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</si>
  <si>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</si>
  <si>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</si>
  <si>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</si>
  <si>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</si>
  <si>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</si>
  <si>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</si>
  <si>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</si>
  <si>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</si>
  <si>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</si>
  <si>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</si>
  <si>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</si>
  <si>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</si>
  <si>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</si>
  <si>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</si>
  <si>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</si>
  <si>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</si>
  <si>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</si>
  <si>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</si>
  <si>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</si>
  <si>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</si>
  <si>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r>
      <rPr>
        <b/>
        <sz val="12"/>
        <color indexed="8"/>
        <rFont val="Times New Roman"/>
        <family val="1"/>
      </rPr>
      <t xml:space="preserve">      Подпрограмма "Обеспечение деятельности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>тдела образования администрации Савинского муниципального района"</t>
    </r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</si>
  <si>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</si>
  <si>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</si>
  <si>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</si>
  <si>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</si>
  <si>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</si>
  <si>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</si>
  <si>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</si>
  <si>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</si>
  <si>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</si>
  <si>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</si>
  <si>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</si>
  <si>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</si>
  <si>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</si>
  <si>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</si>
  <si>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</si>
  <si>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</si>
  <si>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</si>
  <si>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</si>
  <si>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</si>
  <si>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</si>
  <si>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</si>
  <si>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</si>
  <si>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</si>
  <si>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</si>
  <si>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</si>
  <si>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</si>
  <si>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</si>
  <si>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</si>
  <si>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</si>
  <si>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</si>
  <si>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</si>
  <si>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</si>
  <si>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</si>
  <si>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</si>
  <si>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</si>
  <si>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</si>
  <si>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</si>
  <si>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</si>
  <si>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</si>
  <si>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</si>
  <si>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</si>
  <si>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</si>
  <si>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</si>
  <si>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</si>
  <si>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</si>
  <si>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</si>
  <si>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</si>
  <si>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водоснабжения и водоотведения</t>
  </si>
  <si>
    <t>0240202006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</si>
  <si>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</si>
  <si>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</si>
  <si>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</si>
  <si>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</si>
  <si>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</si>
  <si>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</si>
  <si>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</si>
  <si>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</si>
  <si>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</si>
  <si>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</si>
  <si>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</si>
  <si>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</si>
  <si>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</si>
  <si>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</si>
  <si>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</si>
  <si>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</si>
  <si>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</si>
  <si>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</si>
  <si>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</si>
  <si>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</si>
  <si>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</si>
  <si>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</si>
  <si>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</si>
  <si>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</si>
  <si>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</si>
  <si>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</si>
  <si>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</si>
  <si>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</si>
  <si>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</si>
  <si>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</si>
  <si>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</si>
  <si>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</si>
  <si>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</si>
  <si>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</si>
  <si>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</si>
  <si>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</si>
  <si>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</si>
  <si>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</si>
  <si>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</si>
  <si>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</si>
  <si>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</si>
  <si>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</si>
  <si>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</si>
  <si>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</si>
  <si>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</si>
  <si>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</si>
  <si>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</si>
  <si>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</si>
  <si>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</si>
  <si>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</si>
  <si>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</si>
  <si>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</si>
  <si>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</si>
  <si>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</si>
  <si>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</si>
  <si>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</si>
  <si>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</si>
  <si>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</si>
  <si>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</si>
  <si>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</si>
  <si>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</si>
  <si>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</si>
  <si>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</si>
  <si>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</si>
  <si>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</si>
  <si>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</si>
  <si>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</si>
  <si>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</si>
  <si>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</si>
  <si>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</si>
  <si>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</si>
  <si>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</si>
  <si>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</si>
  <si>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</si>
  <si>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</si>
  <si>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</si>
  <si>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</si>
  <si>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</si>
  <si>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</si>
  <si>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</si>
  <si>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</si>
  <si>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</si>
  <si>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</si>
  <si>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</si>
  <si>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</si>
  <si>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</si>
  <si>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</si>
  <si>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</si>
  <si>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</si>
  <si>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</si>
  <si>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</si>
  <si>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</si>
  <si>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</si>
  <si>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</si>
  <si>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</si>
  <si>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</si>
  <si>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</si>
  <si>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</si>
  <si>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</si>
  <si>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</si>
  <si>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</si>
  <si>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</si>
  <si>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</si>
  <si>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</si>
  <si>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</si>
  <si>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</si>
  <si>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</si>
  <si>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</si>
  <si>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</si>
  <si>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</si>
  <si>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</si>
  <si>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</si>
  <si>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</si>
  <si>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</si>
  <si>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</si>
  <si>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</si>
  <si>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</si>
  <si>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</si>
  <si>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</si>
  <si>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</si>
  <si>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</si>
  <si>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  Подпрограмма "Устойчивое развитие сельских территорий Савинского муниципального района"</t>
  </si>
  <si>
    <t>0920000000</t>
  </si>
  <si>
    <t xml:space="preserve">          Основное мероприятие "Комплексное обустройство объектами социальной и инженерной инфраструктуры населенных пунктов, расположенных в сельской местности"</t>
  </si>
  <si>
    <t>0920100000</t>
  </si>
  <si>
    <t xml:space="preserve">            Комплексное обустройство объектами социальной и инженерной инфраструктуры населенных пунктов, расположенных в сельской местности</t>
  </si>
  <si>
    <t>09201L5672</t>
  </si>
  <si>
    <t xml:space="preserve">         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</si>
  <si>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09201S3160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</si>
  <si>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</si>
  <si>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</si>
  <si>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</si>
  <si>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</si>
  <si>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</si>
  <si>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</si>
  <si>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</si>
  <si>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</si>
  <si>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</si>
  <si>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</si>
  <si>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</si>
  <si>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</si>
  <si>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</si>
  <si>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</si>
  <si>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</si>
  <si>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</si>
  <si>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</si>
  <si>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</si>
  <si>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</si>
  <si>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</si>
  <si>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</si>
  <si>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</si>
  <si>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</si>
  <si>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</si>
  <si>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</si>
  <si>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</si>
  <si>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</si>
  <si>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</si>
  <si>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</si>
  <si>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</si>
  <si>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</si>
  <si>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</si>
  <si>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</si>
  <si>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</si>
  <si>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</si>
  <si>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</si>
  <si>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</si>
  <si>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</si>
  <si>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</si>
  <si>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</si>
  <si>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</si>
  <si>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</si>
  <si>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</si>
  <si>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</si>
  <si>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</si>
  <si>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</si>
  <si>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</si>
  <si>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</si>
  <si>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</si>
  <si>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</si>
  <si>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</si>
  <si>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</si>
  <si>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</si>
  <si>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</si>
  <si>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</si>
  <si>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</si>
  <si>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</si>
  <si>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</si>
  <si>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</si>
  <si>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</si>
  <si>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</si>
  <si>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</si>
  <si>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</si>
  <si>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</si>
  <si>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</si>
  <si>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</si>
  <si>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</si>
  <si>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</si>
  <si>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</si>
  <si>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</si>
  <si>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</si>
  <si>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</si>
  <si>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</si>
  <si>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</si>
  <si>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</si>
  <si>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</si>
  <si>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</si>
  <si>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</si>
  <si>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</si>
  <si>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</si>
  <si>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</si>
  <si>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</si>
  <si>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</si>
  <si>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</si>
  <si>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</si>
  <si>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</si>
  <si>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</si>
  <si>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</si>
  <si>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</si>
  <si>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</si>
  <si>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</si>
  <si>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</si>
  <si>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</si>
  <si>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</si>
  <si>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</si>
  <si>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</si>
  <si>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</si>
  <si>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</si>
  <si>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</si>
  <si>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</si>
  <si>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</si>
  <si>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</si>
  <si>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</si>
  <si>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</si>
  <si>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</si>
  <si>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</si>
  <si>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</si>
  <si>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</si>
  <si>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</si>
  <si>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</si>
  <si>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</si>
  <si>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</si>
  <si>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</si>
  <si>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</si>
  <si>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</si>
  <si>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</si>
  <si>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</si>
  <si>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</si>
  <si>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</si>
  <si>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</si>
  <si>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</si>
  <si>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</si>
  <si>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</si>
  <si>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</si>
  <si>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</si>
  <si>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</si>
  <si>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</si>
  <si>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</si>
  <si>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</si>
  <si>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</si>
  <si>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</si>
  <si>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</si>
  <si>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</si>
  <si>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</si>
  <si>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</si>
  <si>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</si>
  <si>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</si>
  <si>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</si>
  <si>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</si>
  <si>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</si>
  <si>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</si>
  <si>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</si>
  <si>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</si>
  <si>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</si>
  <si>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</si>
  <si>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</si>
  <si>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</si>
  <si>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</si>
  <si>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</si>
  <si>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</si>
  <si>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</si>
  <si>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</si>
  <si>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</si>
  <si>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</si>
  <si>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</si>
  <si>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>ВСЕГО РАСХОДОВ ПО НЕПРОГРАММНЫМ НАПРАВЛЕНИЯМ ДЕЯТЕЛЬНОСТИ:</t>
  </si>
  <si>
    <t>ВСЕГО РАСХОДОВ:</t>
  </si>
  <si>
    <t>0180102021</t>
  </si>
  <si>
    <t xml:space="preserve">  Проведение муниципальных предметных олимпиад школьников, конкурсов, слетов, смотров</t>
  </si>
  <si>
    <t xml:space="preserve">    Организация физкультурно-спортивной работы</t>
  </si>
  <si>
    <t>0510102035</t>
  </si>
  <si>
    <t>Специальная оценка условий труда</t>
  </si>
  <si>
    <t>1610102085</t>
  </si>
  <si>
    <t xml:space="preserve">       Подготовка проектов внесения изменений в документы территориального планирования, правила землепользования и застройки</t>
  </si>
  <si>
    <t>41900S3020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</si>
  <si>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</si>
  <si>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</si>
  <si>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>0620108806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</si>
  <si>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</si>
  <si>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</si>
  <si>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 Субсидии в целях финансового обеспечения (возмещения) затрат в связи с оказанием услуг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</si>
  <si>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</si>
  <si>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</si>
  <si>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</si>
  <si>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</si>
  <si>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>0440102047</t>
  </si>
  <si>
    <t>Содержание мест захоронения</t>
  </si>
  <si>
    <t>1720180240</t>
  </si>
  <si>
    <t xml:space="preserve">  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«Об обеспечении жильем ветеранов Великой Отечественной войны 1941-1945 годов» и Федеральным законом от 12.01.1995 №5-ФЗ «О ветеранах»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</si>
  <si>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</si>
  <si>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</si>
  <si>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</si>
  <si>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>0180107012</t>
  </si>
  <si>
    <t xml:space="preserve">       Поддержка детей, проявивших выдающиеся способности и индивидуальные особенности</t>
  </si>
  <si>
    <t>0230102095</t>
  </si>
  <si>
    <t xml:space="preserve">         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</si>
  <si>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 xml:space="preserve">  Подпрограмма "Комплексное развитие сельских территорий"</t>
  </si>
  <si>
    <t xml:space="preserve">    Основное мероприятие "Создание и развитие инфраструктуры на сельских территориях"</t>
  </si>
  <si>
    <t xml:space="preserve">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</si>
  <si>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09301S3160</t>
  </si>
  <si>
    <t>0930000000</t>
  </si>
  <si>
    <t>0930100000</t>
  </si>
  <si>
    <t xml:space="preserve">       Достижение показателей деятельности органов исполнительной власти субъектов Российской Федерации</t>
  </si>
  <si>
    <t>по состоянию на 01.04.2021 год</t>
  </si>
  <si>
    <t>Объем расходов на реализацию мероприятий муниципальных программ Савинского муниципального района в 2021 году</t>
  </si>
  <si>
    <t>0120102096</t>
  </si>
  <si>
    <t xml:space="preserve">       Проведение мероприятий, связанных с профилактикой и устранением последствий распространения новой короновирусной инфекции</t>
  </si>
  <si>
    <t>01201S1950</t>
  </si>
  <si>
    <t xml:space="preserve">   Укрепление материально-технической базы муниципальных образовательных организаций Ивановской области</t>
  </si>
  <si>
    <t>012E400000</t>
  </si>
  <si>
    <t>012Е452100</t>
  </si>
  <si>
    <t xml:space="preserve">            Федеральный проект "Цифровая образовательная среда"</t>
  </si>
  <si>
    <t xml:space="preserve">            Обеспечение образовательных организаций материально-технической базой для внедрения цифровой образовательной среды</t>
  </si>
  <si>
    <t>0230104002</t>
  </si>
  <si>
    <t>0230104003</t>
  </si>
  <si>
    <t xml:space="preserve"> Строительство межпоселкового газопровода "Новинки-Вознесенье"</t>
  </si>
  <si>
    <t xml:space="preserve">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</si>
  <si>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05101S3150</t>
  </si>
  <si>
    <t xml:space="preserve">      Укрепление материально-технической базы спортивных организаций</t>
  </si>
  <si>
    <t>0720000000</t>
  </si>
  <si>
    <t>0720200000</t>
  </si>
  <si>
    <t>0720208815</t>
  </si>
  <si>
    <t xml:space="preserve">     Подпрограмма "Развитие малого и среднего предпринимательства в Савинском муниципальном районе"</t>
  </si>
  <si>
    <t xml:space="preserve">     Основное мероприятие "Поддержка начинающих субъектов малого и среднего предпринимательства"</t>
  </si>
  <si>
    <t xml:space="preserve">     Осуществление полномочий по созданию условий для развития малого и среднего предпринимательства</t>
  </si>
  <si>
    <t>08101S1990</t>
  </si>
  <si>
    <t xml:space="preserve">       Ремонт и капитальный ремонт автомобильных дорог</t>
  </si>
  <si>
    <t>0820102097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</si>
  <si>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</si>
  <si>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0940000000</t>
  </si>
  <si>
    <t>0940100000</t>
  </si>
  <si>
    <t>09401S7000</t>
  </si>
  <si>
    <t xml:space="preserve"> Подпрограмма "Развитие мелиоративного комплекса"</t>
  </si>
  <si>
    <t xml:space="preserve">      Основное мероприятие "Мероприятия в области мелиорации земель сельскохозяйственного назначения"</t>
  </si>
  <si>
    <t xml:space="preserve">       Проведение кадастровых работ в отношении неиспользуемых земель из состава земель сельскохозяйственного назначения</t>
  </si>
  <si>
    <t xml:space="preserve">     Подготовка, переподготовка, обучение и повышение квалификации</t>
  </si>
  <si>
    <t xml:space="preserve">    Обслуживание сайта</t>
  </si>
  <si>
    <t xml:space="preserve">     Организация целевой подготовки педагогов для работы в муниципальных образовательных организациях</t>
  </si>
  <si>
    <t xml:space="preserve">      Проведение Всероссийской переписи населения 2020 года</t>
  </si>
  <si>
    <t>0110102096</t>
  </si>
  <si>
    <t xml:space="preserve">     Проведение мероприятий, связанных с профилактикой и устранением последствий распространения новой короновирусной инфекции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</si>
</sst>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7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 horizontal="center"/>
      <protection/>
    </xf>
    <xf numFmtId="0" fontId="3" fillId="0" borderId="0">
      <alignment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6" fillId="0" borderId="2">
      <alignment horizontal="right"/>
      <protection/>
    </xf>
    <xf numFmtId="0" fontId="4" fillId="0" borderId="1">
      <alignment horizontal="center" vertical="center" wrapText="1"/>
      <protection/>
    </xf>
    <xf numFmtId="4" fontId="6" fillId="21" borderId="2">
      <alignment horizontal="right" vertical="top" shrinkToFit="1"/>
      <protection/>
    </xf>
    <xf numFmtId="4" fontId="6" fillId="22" borderId="2">
      <alignment horizontal="right" vertical="top" shrinkToFi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4" fontId="6" fillId="21" borderId="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">
      <alignment vertical="top" wrapText="1"/>
      <protection/>
    </xf>
    <xf numFmtId="1" fontId="4" fillId="0" borderId="1">
      <alignment horizontal="left" vertical="top" wrapText="1" indent="3"/>
      <protection/>
    </xf>
    <xf numFmtId="0" fontId="6" fillId="0" borderId="1">
      <alignment vertical="top" wrapText="1"/>
      <protection/>
    </xf>
    <xf numFmtId="1" fontId="4" fillId="0" borderId="1">
      <alignment horizontal="center" vertical="top" shrinkToFit="1"/>
      <protection/>
    </xf>
    <xf numFmtId="49" fontId="4" fillId="0" borderId="1">
      <alignment horizontal="center" vertical="top" shrinkToFit="1"/>
      <protection/>
    </xf>
    <xf numFmtId="4" fontId="6" fillId="21" borderId="1">
      <alignment horizontal="right" vertical="top" shrinkToFit="1"/>
      <protection/>
    </xf>
    <xf numFmtId="4" fontId="6" fillId="21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22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9" fontId="4" fillId="0" borderId="1">
      <alignment horizontal="left" vertical="top" wrapText="1" indent="2"/>
      <protection/>
    </xf>
    <xf numFmtId="4" fontId="4" fillId="0" borderId="1">
      <alignment horizontal="right" vertical="top" shrinkToFit="1"/>
      <protection/>
    </xf>
    <xf numFmtId="0" fontId="4" fillId="20" borderId="3">
      <alignment shrinkToFit="1"/>
      <protection/>
    </xf>
    <xf numFmtId="0" fontId="4" fillId="20" borderId="2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8" fillId="0" borderId="0" xfId="4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9" fillId="0" borderId="0" xfId="44" applyFont="1" applyBorder="1" applyAlignment="1">
      <alignment horizontal="right"/>
      <protection/>
    </xf>
    <xf numFmtId="0" fontId="10" fillId="0" borderId="13" xfId="0" applyFont="1" applyBorder="1" applyAlignment="1">
      <alignment horizontal="center" vertical="center" wrapText="1"/>
    </xf>
    <xf numFmtId="0" fontId="10" fillId="36" borderId="1" xfId="55" applyNumberFormat="1" applyFont="1" applyFill="1" applyAlignment="1" applyProtection="1">
      <alignment horizontal="justify" vertical="top" wrapText="1"/>
      <protection/>
    </xf>
    <xf numFmtId="1" fontId="10" fillId="36" borderId="1" xfId="58" applyNumberFormat="1" applyFont="1" applyFill="1" applyProtection="1">
      <alignment horizontal="center" vertical="top" shrinkToFit="1"/>
      <protection/>
    </xf>
    <xf numFmtId="4" fontId="10" fillId="36" borderId="1" xfId="60" applyNumberFormat="1" applyFont="1" applyFill="1" applyBorder="1" applyAlignment="1" applyProtection="1">
      <alignment horizontal="right" vertical="top" shrinkToFit="1"/>
      <protection/>
    </xf>
    <xf numFmtId="164" fontId="11" fillId="0" borderId="1" xfId="0" applyNumberFormat="1" applyFont="1" applyBorder="1" applyAlignment="1" applyProtection="1">
      <alignment vertical="top"/>
      <protection locked="0"/>
    </xf>
    <xf numFmtId="0" fontId="9" fillId="36" borderId="1" xfId="55" applyNumberFormat="1" applyFont="1" applyFill="1" applyAlignment="1" applyProtection="1">
      <alignment horizontal="justify" vertical="top" wrapText="1"/>
      <protection/>
    </xf>
    <xf numFmtId="1" fontId="9" fillId="36" borderId="1" xfId="58" applyNumberFormat="1" applyFont="1" applyFill="1" applyProtection="1">
      <alignment horizontal="center" vertical="top" shrinkToFit="1"/>
      <protection/>
    </xf>
    <xf numFmtId="4" fontId="9" fillId="36" borderId="1" xfId="60" applyNumberFormat="1" applyFont="1" applyFill="1" applyBorder="1" applyAlignment="1" applyProtection="1">
      <alignment horizontal="right" vertical="top" shrinkToFit="1"/>
      <protection/>
    </xf>
    <xf numFmtId="4" fontId="9" fillId="0" borderId="1" xfId="40" applyNumberFormat="1" applyFont="1" applyBorder="1" applyAlignment="1" applyProtection="1">
      <alignment vertical="top" shrinkToFit="1"/>
      <protection/>
    </xf>
    <xf numFmtId="164" fontId="7" fillId="0" borderId="1" xfId="0" applyNumberFormat="1" applyFont="1" applyBorder="1" applyAlignment="1" applyProtection="1">
      <alignment vertical="top"/>
      <protection locked="0"/>
    </xf>
    <xf numFmtId="49" fontId="9" fillId="36" borderId="1" xfId="58" applyNumberFormat="1" applyFont="1" applyFill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0" fontId="9" fillId="0" borderId="1" xfId="56" applyNumberFormat="1" applyFont="1" applyBorder="1" applyAlignment="1" applyProtection="1">
      <alignment horizontal="justify" vertical="top" wrapText="1"/>
      <protection/>
    </xf>
    <xf numFmtId="0" fontId="10" fillId="0" borderId="1" xfId="56" applyNumberFormat="1" applyFont="1" applyBorder="1" applyAlignment="1" applyProtection="1">
      <alignment horizontal="justify" vertical="top" wrapText="1"/>
      <protection/>
    </xf>
    <xf numFmtId="49" fontId="10" fillId="0" borderId="1" xfId="58" applyNumberFormat="1" applyFont="1" applyBorder="1" applyProtection="1">
      <alignment horizontal="center" vertical="top" shrinkToFit="1"/>
      <protection/>
    </xf>
    <xf numFmtId="49" fontId="9" fillId="0" borderId="1" xfId="58" applyNumberFormat="1" applyFont="1" applyBorder="1" applyProtection="1">
      <alignment horizontal="center" vertical="top" shrinkToFit="1"/>
      <protection/>
    </xf>
    <xf numFmtId="4" fontId="9" fillId="36" borderId="14" xfId="60" applyNumberFormat="1" applyFont="1" applyFill="1" applyBorder="1" applyAlignment="1" applyProtection="1">
      <alignment horizontal="right" vertical="top" shrinkToFit="1"/>
      <protection/>
    </xf>
    <xf numFmtId="4" fontId="9" fillId="36" borderId="0" xfId="60" applyNumberFormat="1" applyFont="1" applyFill="1" applyBorder="1" applyAlignment="1" applyProtection="1">
      <alignment horizontal="right" vertical="top" shrinkToFit="1"/>
      <protection/>
    </xf>
    <xf numFmtId="0" fontId="9" fillId="0" borderId="1" xfId="55" applyNumberFormat="1" applyFont="1" applyBorder="1" applyAlignment="1" applyProtection="1">
      <alignment horizontal="justify" vertical="top" wrapText="1"/>
      <protection/>
    </xf>
    <xf numFmtId="1" fontId="9" fillId="0" borderId="1" xfId="58" applyNumberFormat="1" applyFont="1" applyBorder="1" applyProtection="1">
      <alignment horizontal="center" vertical="top" shrinkToFit="1"/>
      <protection/>
    </xf>
    <xf numFmtId="0" fontId="10" fillId="36" borderId="13" xfId="55" applyNumberFormat="1" applyFont="1" applyFill="1" applyBorder="1" applyAlignment="1" applyProtection="1">
      <alignment horizontal="justify" vertical="top" wrapText="1"/>
      <protection/>
    </xf>
    <xf numFmtId="1" fontId="10" fillId="36" borderId="13" xfId="58" applyNumberFormat="1" applyFont="1" applyFill="1" applyBorder="1" applyProtection="1">
      <alignment horizontal="center" vertical="top" shrinkToFit="1"/>
      <protection/>
    </xf>
    <xf numFmtId="4" fontId="10" fillId="36" borderId="13" xfId="60" applyNumberFormat="1" applyFont="1" applyFill="1" applyBorder="1" applyAlignment="1" applyProtection="1">
      <alignment horizontal="right" vertical="top" shrinkToFit="1"/>
      <protection/>
    </xf>
    <xf numFmtId="0" fontId="9" fillId="36" borderId="1" xfId="55" applyNumberFormat="1" applyFont="1" applyFill="1" applyBorder="1" applyAlignment="1" applyProtection="1">
      <alignment horizontal="justify" vertical="top" wrapText="1"/>
      <protection/>
    </xf>
    <xf numFmtId="1" fontId="9" fillId="36" borderId="1" xfId="58" applyNumberFormat="1" applyFont="1" applyFill="1" applyBorder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left"/>
      <protection locked="0"/>
    </xf>
    <xf numFmtId="4" fontId="10" fillId="36" borderId="15" xfId="60" applyNumberFormat="1" applyFont="1" applyFill="1" applyBorder="1" applyAlignment="1" applyProtection="1">
      <alignment horizontal="right" vertical="top" shrinkToFit="1"/>
      <protection/>
    </xf>
    <xf numFmtId="0" fontId="12" fillId="0" borderId="1" xfId="58" applyNumberFormat="1" applyFont="1" applyBorder="1" applyAlignment="1">
      <alignment horizontal="left"/>
      <protection/>
    </xf>
    <xf numFmtId="4" fontId="9" fillId="0" borderId="1" xfId="40" applyNumberFormat="1" applyFont="1" applyBorder="1" applyAlignment="1" applyProtection="1">
      <alignment shrinkToFit="1"/>
      <protection/>
    </xf>
    <xf numFmtId="1" fontId="9" fillId="36" borderId="1" xfId="58" applyNumberFormat="1" applyFont="1" applyFill="1" applyAlignment="1" applyProtection="1">
      <alignment horizontal="center" vertical="top" shrinkToFit="1"/>
      <protection/>
    </xf>
    <xf numFmtId="1" fontId="10" fillId="36" borderId="1" xfId="58" applyNumberFormat="1" applyFont="1" applyFill="1" applyAlignment="1" applyProtection="1">
      <alignment horizontal="center" vertical="top" shrinkToFit="1"/>
      <protection/>
    </xf>
    <xf numFmtId="0" fontId="9" fillId="36" borderId="13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Alignment="1" applyProtection="1">
      <alignment horizontal="center" vertical="top" shrinkToFit="1"/>
      <protection/>
    </xf>
    <xf numFmtId="4" fontId="9" fillId="36" borderId="13" xfId="60" applyNumberFormat="1" applyFont="1" applyFill="1" applyBorder="1" applyAlignment="1" applyProtection="1">
      <alignment horizontal="right" vertical="top" shrinkToFit="1"/>
      <protection/>
    </xf>
    <xf numFmtId="4" fontId="9" fillId="0" borderId="13" xfId="40" applyNumberFormat="1" applyFont="1" applyBorder="1" applyAlignment="1" applyProtection="1">
      <alignment vertical="top" shrinkToFit="1"/>
      <protection/>
    </xf>
    <xf numFmtId="0" fontId="10" fillId="36" borderId="1" xfId="55" applyNumberFormat="1" applyFont="1" applyFill="1" applyBorder="1" applyAlignment="1" applyProtection="1">
      <alignment horizontal="justify" vertical="top" wrapText="1"/>
      <protection/>
    </xf>
    <xf numFmtId="1" fontId="10" fillId="36" borderId="1" xfId="58" applyNumberFormat="1" applyFont="1" applyFill="1" applyBorder="1" applyAlignment="1" applyProtection="1">
      <alignment horizontal="center" vertical="top" shrinkToFit="1"/>
      <protection/>
    </xf>
    <xf numFmtId="1" fontId="9" fillId="36" borderId="1" xfId="58" applyNumberFormat="1" applyFont="1" applyFill="1" applyBorder="1" applyAlignment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 shrinkToFit="1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/>
      <protection locked="0"/>
    </xf>
    <xf numFmtId="0" fontId="46" fillId="0" borderId="16" xfId="56" applyNumberFormat="1" applyFont="1" applyBorder="1" applyAlignment="1" applyProtection="1">
      <alignment horizontal="justify" vertical="top" wrapText="1"/>
      <protection/>
    </xf>
    <xf numFmtId="49" fontId="46" fillId="0" borderId="16" xfId="58" applyNumberFormat="1" applyFont="1" applyBorder="1" applyProtection="1">
      <alignment horizontal="center" vertical="top" shrinkToFit="1"/>
      <protection/>
    </xf>
    <xf numFmtId="0" fontId="46" fillId="37" borderId="16" xfId="56" applyNumberFormat="1" applyFont="1" applyFill="1" applyBorder="1" applyAlignment="1" applyProtection="1">
      <alignment horizontal="justify" vertical="top" wrapText="1"/>
      <protection/>
    </xf>
    <xf numFmtId="0" fontId="46" fillId="0" borderId="0" xfId="0" applyFont="1" applyAlignment="1">
      <alignment horizontal="justify" wrapText="1"/>
    </xf>
    <xf numFmtId="1" fontId="9" fillId="38" borderId="1" xfId="58" applyNumberFormat="1" applyFont="1" applyFill="1" applyProtection="1">
      <alignment horizontal="center" vertical="top" shrinkToFit="1"/>
      <protection/>
    </xf>
    <xf numFmtId="4" fontId="9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7" borderId="1" xfId="40" applyNumberFormat="1" applyFont="1" applyFill="1" applyBorder="1" applyAlignment="1" applyProtection="1">
      <alignment vertical="top" shrinkToFit="1"/>
      <protection/>
    </xf>
    <xf numFmtId="164" fontId="7" fillId="37" borderId="1" xfId="0" applyNumberFormat="1" applyFont="1" applyFill="1" applyBorder="1" applyAlignment="1" applyProtection="1">
      <alignment vertical="top"/>
      <protection locked="0"/>
    </xf>
    <xf numFmtId="0" fontId="9" fillId="38" borderId="1" xfId="55" applyNumberFormat="1" applyFont="1" applyFill="1" applyAlignment="1" applyProtection="1">
      <alignment horizontal="justify" vertical="top" wrapText="1"/>
      <protection/>
    </xf>
    <xf numFmtId="0" fontId="10" fillId="38" borderId="1" xfId="55" applyNumberFormat="1" applyFont="1" applyFill="1" applyAlignment="1" applyProtection="1">
      <alignment horizontal="justify" vertical="top" wrapText="1"/>
      <protection/>
    </xf>
    <xf numFmtId="1" fontId="10" fillId="38" borderId="1" xfId="58" applyNumberFormat="1" applyFont="1" applyFill="1" applyProtection="1">
      <alignment horizontal="center" vertical="top" shrinkToFit="1"/>
      <protection/>
    </xf>
    <xf numFmtId="4" fontId="10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6" borderId="15" xfId="60" applyNumberFormat="1" applyFont="1" applyFill="1" applyBorder="1" applyAlignment="1" applyProtection="1">
      <alignment horizontal="right" vertical="top" shrinkToFit="1"/>
      <protection/>
    </xf>
    <xf numFmtId="4" fontId="9" fillId="0" borderId="15" xfId="40" applyNumberFormat="1" applyFont="1" applyBorder="1" applyAlignment="1" applyProtection="1">
      <alignment vertical="top" shrinkToFit="1"/>
      <protection/>
    </xf>
    <xf numFmtId="0" fontId="9" fillId="36" borderId="15" xfId="55" applyNumberFormat="1" applyFont="1" applyFill="1" applyBorder="1" applyAlignment="1" applyProtection="1">
      <alignment horizontal="justify" vertical="top" wrapText="1"/>
      <protection/>
    </xf>
    <xf numFmtId="0" fontId="10" fillId="0" borderId="1" xfId="55" applyNumberFormat="1" applyFont="1" applyBorder="1" applyAlignment="1" applyProtection="1">
      <alignment horizontal="justify" vertical="top" wrapText="1"/>
      <protection/>
    </xf>
    <xf numFmtId="49" fontId="10" fillId="36" borderId="1" xfId="58" applyNumberFormat="1" applyFont="1" applyFill="1" applyProtection="1">
      <alignment horizontal="center" vertical="top" shrinkToFit="1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58" applyNumberFormat="1" applyFont="1" applyBorder="1" applyAlignment="1" applyProtection="1">
      <alignment horizontal="left"/>
      <protection locked="0"/>
    </xf>
    <xf numFmtId="0" fontId="8" fillId="0" borderId="0" xfId="42" applyNumberFormat="1" applyFont="1" applyBorder="1" applyAlignment="1" applyProtection="1">
      <alignment horizontal="center" wrapText="1"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10" fillId="0" borderId="1" xfId="47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9" fillId="36" borderId="17" xfId="60" applyNumberFormat="1" applyFont="1" applyFill="1" applyBorder="1" applyAlignment="1" applyProtection="1">
      <alignment horizontal="right" vertical="top" shrinkToFit="1"/>
      <protection/>
    </xf>
    <xf numFmtId="4" fontId="9" fillId="36" borderId="18" xfId="60" applyNumberFormat="1" applyFont="1" applyFill="1" applyBorder="1" applyAlignment="1" applyProtection="1">
      <alignment horizontal="right" vertical="top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showGridLines="0" tabSelected="1" zoomScale="90" zoomScaleNormal="90" zoomScaleSheetLayoutView="100" zoomScalePageLayoutView="0" workbookViewId="0" topLeftCell="A235">
      <selection activeCell="I22" sqref="I22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9.140625" style="2" customWidth="1"/>
    <col min="12" max="16384" width="9.140625" style="1" customWidth="1"/>
  </cols>
  <sheetData>
    <row r="1" spans="1:10" ht="25.5" customHeight="1">
      <c r="A1" s="69" t="s">
        <v>450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70" t="s">
        <v>449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3"/>
      <c r="B3" s="4"/>
      <c r="C3" s="4"/>
      <c r="D3" s="4"/>
      <c r="E3" s="4"/>
      <c r="F3" s="4"/>
      <c r="G3" s="5"/>
      <c r="H3" s="5"/>
      <c r="I3" s="5"/>
      <c r="J3" s="5"/>
    </row>
    <row r="4" spans="2:10" ht="15.75">
      <c r="B4" s="6"/>
      <c r="C4" s="6"/>
      <c r="D4" s="6"/>
      <c r="E4" s="6"/>
      <c r="F4" s="6"/>
      <c r="G4" s="6"/>
      <c r="H4" s="6"/>
      <c r="I4" s="6"/>
      <c r="J4" s="6"/>
    </row>
    <row r="5" spans="1:11" ht="15.75" customHeight="1">
      <c r="A5" s="71" t="s">
        <v>0</v>
      </c>
      <c r="B5" s="71" t="s">
        <v>1</v>
      </c>
      <c r="C5" s="72" t="s">
        <v>2</v>
      </c>
      <c r="D5" s="73" t="s">
        <v>3</v>
      </c>
      <c r="E5" s="73"/>
      <c r="F5" s="73"/>
      <c r="G5" s="73" t="s">
        <v>4</v>
      </c>
      <c r="H5" s="73" t="s">
        <v>3</v>
      </c>
      <c r="I5" s="73"/>
      <c r="J5" s="73"/>
      <c r="K5" s="67" t="s">
        <v>5</v>
      </c>
    </row>
    <row r="6" spans="1:11" ht="33.75" customHeight="1">
      <c r="A6" s="71"/>
      <c r="B6" s="71"/>
      <c r="C6" s="72"/>
      <c r="D6" s="7" t="s">
        <v>6</v>
      </c>
      <c r="E6" s="7" t="s">
        <v>7</v>
      </c>
      <c r="F6" s="7" t="s">
        <v>8</v>
      </c>
      <c r="G6" s="73"/>
      <c r="H6" s="7" t="s">
        <v>6</v>
      </c>
      <c r="I6" s="7" t="s">
        <v>7</v>
      </c>
      <c r="J6" s="7" t="s">
        <v>8</v>
      </c>
      <c r="K6" s="67"/>
    </row>
    <row r="7" spans="1:11" ht="63" outlineLevel="1">
      <c r="A7" s="8" t="s">
        <v>9</v>
      </c>
      <c r="B7" s="9" t="s">
        <v>10</v>
      </c>
      <c r="C7" s="10">
        <f>SUM(C8+C15+C29+C36+C41+C45+C51+C55+C58)</f>
        <v>157979957.54999998</v>
      </c>
      <c r="D7" s="10">
        <f>SUM(D8+D15+D29+D36+D41+D45+D51+D55+D58)</f>
        <v>12127562.92</v>
      </c>
      <c r="E7" s="10">
        <f>SUM(E8+E15+E29+E36+E41+E45+E51+E55+E58)</f>
        <v>78392296.19</v>
      </c>
      <c r="F7" s="10">
        <f>SUM(F8+F15+F29+F36+F41+F45+F51+F55+F58)</f>
        <v>67460098.44</v>
      </c>
      <c r="G7" s="10">
        <f>SUM(G8+G15+G29+G36+G41+G45+G51+G55+G58)</f>
        <v>36242843.08</v>
      </c>
      <c r="H7" s="10">
        <f>SUM(H8+H15+H29+H36+H41+H45+H51+H55+H58)</f>
        <v>2111860.04</v>
      </c>
      <c r="I7" s="10">
        <f>SUM(I8+I15+I29+I36+I41+I45+I51+I55+I58)</f>
        <v>17795723.86</v>
      </c>
      <c r="J7" s="10">
        <f>SUM(J8+J15+J29+J36+J41+J45+J51+J55+J58)</f>
        <v>16335259.18</v>
      </c>
      <c r="K7" s="11">
        <f aca="true" t="shared" si="0" ref="K7:K227">SUM(G7/C7)*100</f>
        <v>22.941418419187315</v>
      </c>
    </row>
    <row r="8" spans="1:11" ht="15.75" outlineLevel="2">
      <c r="A8" s="8" t="s">
        <v>11</v>
      </c>
      <c r="B8" s="9" t="s">
        <v>12</v>
      </c>
      <c r="C8" s="10">
        <f aca="true" t="shared" si="1" ref="C8:J8">SUM(C9)</f>
        <v>43849823.86</v>
      </c>
      <c r="D8" s="10">
        <f t="shared" si="1"/>
        <v>0</v>
      </c>
      <c r="E8" s="10">
        <f t="shared" si="1"/>
        <v>23238866</v>
      </c>
      <c r="F8" s="10">
        <f t="shared" si="1"/>
        <v>20610957.86</v>
      </c>
      <c r="G8" s="10">
        <f t="shared" si="1"/>
        <v>9946169.629999999</v>
      </c>
      <c r="H8" s="10">
        <f t="shared" si="1"/>
        <v>0</v>
      </c>
      <c r="I8" s="10">
        <f t="shared" si="1"/>
        <v>4474857.6</v>
      </c>
      <c r="J8" s="10">
        <f t="shared" si="1"/>
        <v>5471312.03</v>
      </c>
      <c r="K8" s="11">
        <f t="shared" si="0"/>
        <v>22.682347965080286</v>
      </c>
    </row>
    <row r="9" spans="1:11" ht="31.5" outlineLevel="4">
      <c r="A9" s="8" t="s">
        <v>13</v>
      </c>
      <c r="B9" s="9" t="s">
        <v>14</v>
      </c>
      <c r="C9" s="10">
        <f aca="true" t="shared" si="2" ref="C9:J9">SUM(C10:C14)</f>
        <v>43849823.86</v>
      </c>
      <c r="D9" s="10">
        <f t="shared" si="2"/>
        <v>0</v>
      </c>
      <c r="E9" s="10">
        <f t="shared" si="2"/>
        <v>23238866</v>
      </c>
      <c r="F9" s="10">
        <f t="shared" si="2"/>
        <v>20610957.86</v>
      </c>
      <c r="G9" s="10">
        <f t="shared" si="2"/>
        <v>9946169.629999999</v>
      </c>
      <c r="H9" s="10">
        <f t="shared" si="2"/>
        <v>0</v>
      </c>
      <c r="I9" s="10">
        <f t="shared" si="2"/>
        <v>4474857.6</v>
      </c>
      <c r="J9" s="10">
        <f t="shared" si="2"/>
        <v>5471312.03</v>
      </c>
      <c r="K9" s="11">
        <f t="shared" si="0"/>
        <v>22.682347965080286</v>
      </c>
    </row>
    <row r="10" spans="1:11" ht="32.25" customHeight="1" outlineLevel="5">
      <c r="A10" s="12" t="s">
        <v>15</v>
      </c>
      <c r="B10" s="13" t="s">
        <v>16</v>
      </c>
      <c r="C10" s="14">
        <f>SUM(D10+E10+F10)</f>
        <v>20577959.46</v>
      </c>
      <c r="D10" s="14"/>
      <c r="E10" s="14"/>
      <c r="F10" s="15">
        <v>20577959.46</v>
      </c>
      <c r="G10" s="14">
        <f>SUM(H10+I10+J10)</f>
        <v>5453787.23</v>
      </c>
      <c r="H10" s="14"/>
      <c r="I10" s="14"/>
      <c r="J10" s="15">
        <v>5453787.23</v>
      </c>
      <c r="K10" s="16">
        <f t="shared" si="0"/>
        <v>26.503051678186175</v>
      </c>
    </row>
    <row r="11" spans="1:11" ht="63" outlineLevel="5">
      <c r="A11" s="12" t="s">
        <v>486</v>
      </c>
      <c r="B11" s="17" t="s">
        <v>485</v>
      </c>
      <c r="C11" s="14">
        <f>SUM(D11+E11+F11)</f>
        <v>32998.4</v>
      </c>
      <c r="D11" s="14"/>
      <c r="E11" s="14"/>
      <c r="F11" s="15">
        <v>32998.4</v>
      </c>
      <c r="G11" s="14">
        <f>SUM(H11+I11+J11)</f>
        <v>17524.8</v>
      </c>
      <c r="H11" s="14"/>
      <c r="I11" s="14"/>
      <c r="J11" s="15">
        <v>17524.8</v>
      </c>
      <c r="K11" s="16">
        <f t="shared" si="0"/>
        <v>53.108029480217226</v>
      </c>
    </row>
    <row r="12" spans="1:11" ht="187.5" customHeight="1" outlineLevel="5">
      <c r="A12" s="12" t="s">
        <v>17</v>
      </c>
      <c r="B12" s="13" t="s">
        <v>18</v>
      </c>
      <c r="C12" s="14">
        <f>SUM(D12+E12+F12)</f>
        <v>74523</v>
      </c>
      <c r="D12" s="14"/>
      <c r="E12" s="14">
        <v>74523</v>
      </c>
      <c r="F12" s="15"/>
      <c r="G12" s="14">
        <f>SUM(H12+I12+J12)</f>
        <v>6240</v>
      </c>
      <c r="H12" s="14"/>
      <c r="I12" s="14">
        <v>6240</v>
      </c>
      <c r="J12" s="15"/>
      <c r="K12" s="16">
        <f t="shared" si="0"/>
        <v>8.373253894770743</v>
      </c>
    </row>
    <row r="13" spans="1:11" ht="123" customHeight="1" outlineLevel="5">
      <c r="A13" s="12" t="s">
        <v>19</v>
      </c>
      <c r="B13" s="13" t="s">
        <v>20</v>
      </c>
      <c r="C13" s="14">
        <f>SUM(D13+E13+F13)</f>
        <v>607376</v>
      </c>
      <c r="D13" s="14"/>
      <c r="E13" s="14">
        <v>607376</v>
      </c>
      <c r="F13" s="15"/>
      <c r="G13" s="14">
        <f>SUM(H13+I13+J13)</f>
        <v>100101.89</v>
      </c>
      <c r="H13" s="14"/>
      <c r="I13" s="14">
        <v>100101.89</v>
      </c>
      <c r="J13" s="15"/>
      <c r="K13" s="16">
        <f t="shared" si="0"/>
        <v>16.481041397750325</v>
      </c>
    </row>
    <row r="14" spans="1:11" ht="233.25" customHeight="1" outlineLevel="5">
      <c r="A14" s="12" t="s">
        <v>21</v>
      </c>
      <c r="B14" s="13" t="s">
        <v>22</v>
      </c>
      <c r="C14" s="14">
        <f>SUM(D14+E14+F14)</f>
        <v>22556967</v>
      </c>
      <c r="D14" s="14"/>
      <c r="E14" s="14">
        <v>22556967</v>
      </c>
      <c r="F14" s="15"/>
      <c r="G14" s="14">
        <f>SUM(H14+I14+J14)</f>
        <v>4368515.71</v>
      </c>
      <c r="H14" s="14"/>
      <c r="I14" s="14">
        <v>4368515.71</v>
      </c>
      <c r="J14" s="15"/>
      <c r="K14" s="16">
        <f t="shared" si="0"/>
        <v>19.36659174967982</v>
      </c>
    </row>
    <row r="15" spans="1:11" ht="30" customHeight="1" outlineLevel="2">
      <c r="A15" s="8" t="s">
        <v>23</v>
      </c>
      <c r="B15" s="9" t="s">
        <v>24</v>
      </c>
      <c r="C15" s="10">
        <f>SUM(C16+C25+C27)</f>
        <v>96012219.6</v>
      </c>
      <c r="D15" s="10">
        <f>SUM(D16+D25+D27)</f>
        <v>12127562.92</v>
      </c>
      <c r="E15" s="10">
        <f>SUM(E16+E25+E27)</f>
        <v>54097908.83</v>
      </c>
      <c r="F15" s="10">
        <f>SUM(F16+F25+F27)</f>
        <v>29786747.85</v>
      </c>
      <c r="G15" s="10">
        <f>SUM(G16+G25+G27)</f>
        <v>22086954.75</v>
      </c>
      <c r="H15" s="10">
        <f>SUM(H16+H25+H27)</f>
        <v>2111860.04</v>
      </c>
      <c r="I15" s="10">
        <f>SUM(I16+I25+I27)</f>
        <v>13228917.83</v>
      </c>
      <c r="J15" s="10">
        <f>SUM(J16+J25+J27)</f>
        <v>6746176.88</v>
      </c>
      <c r="K15" s="11">
        <f t="shared" si="0"/>
        <v>23.00431636933014</v>
      </c>
    </row>
    <row r="16" spans="1:11" ht="31.5" outlineLevel="4">
      <c r="A16" s="8" t="s">
        <v>25</v>
      </c>
      <c r="B16" s="9" t="s">
        <v>26</v>
      </c>
      <c r="C16" s="10">
        <f>SUM(C17:C24)</f>
        <v>92543581.49</v>
      </c>
      <c r="D16" s="10">
        <f>SUM(D17:D24)</f>
        <v>8693958.06</v>
      </c>
      <c r="E16" s="10">
        <f>SUM(E17:E24)</f>
        <v>54063225.94</v>
      </c>
      <c r="F16" s="10">
        <f>SUM(F17:F24)</f>
        <v>29786397.490000002</v>
      </c>
      <c r="G16" s="10">
        <f>SUM(G17:G24)</f>
        <v>22086954.75</v>
      </c>
      <c r="H16" s="10">
        <f>SUM(H17:H24)</f>
        <v>2111860.04</v>
      </c>
      <c r="I16" s="10">
        <f>SUM(I17:I24)</f>
        <v>13228917.83</v>
      </c>
      <c r="J16" s="10">
        <f>SUM(J17:J24)</f>
        <v>6746176.88</v>
      </c>
      <c r="K16" s="11">
        <f t="shared" si="0"/>
        <v>23.866544166962736</v>
      </c>
    </row>
    <row r="17" spans="1:11" ht="47.25" outlineLevel="5">
      <c r="A17" s="12" t="s">
        <v>27</v>
      </c>
      <c r="B17" s="13" t="s">
        <v>28</v>
      </c>
      <c r="C17" s="14">
        <f aca="true" t="shared" si="3" ref="C17:C24">SUM(D17+E17+F17)</f>
        <v>28988063.46</v>
      </c>
      <c r="D17" s="14"/>
      <c r="E17" s="14"/>
      <c r="F17" s="15">
        <v>28988063.46</v>
      </c>
      <c r="G17" s="14">
        <f aca="true" t="shared" si="4" ref="G17:G24">SUM(H17+I17+J17)</f>
        <v>6408049.68</v>
      </c>
      <c r="H17" s="14"/>
      <c r="I17" s="14"/>
      <c r="J17" s="15">
        <v>6408049.68</v>
      </c>
      <c r="K17" s="16">
        <f t="shared" si="0"/>
        <v>22.105821897493527</v>
      </c>
    </row>
    <row r="18" spans="1:11" ht="47.25" outlineLevel="5">
      <c r="A18" s="12" t="s">
        <v>29</v>
      </c>
      <c r="B18" s="13" t="s">
        <v>30</v>
      </c>
      <c r="C18" s="14">
        <f t="shared" si="3"/>
        <v>706067.51</v>
      </c>
      <c r="D18" s="14"/>
      <c r="E18" s="14"/>
      <c r="F18" s="15">
        <v>706067.51</v>
      </c>
      <c r="G18" s="55">
        <f t="shared" si="4"/>
        <v>334570</v>
      </c>
      <c r="H18" s="55"/>
      <c r="I18" s="55"/>
      <c r="J18" s="56">
        <v>334570</v>
      </c>
      <c r="K18" s="16">
        <f t="shared" si="0"/>
        <v>47.38498730808333</v>
      </c>
    </row>
    <row r="19" spans="1:11" ht="63" outlineLevel="5">
      <c r="A19" s="12" t="s">
        <v>452</v>
      </c>
      <c r="B19" s="17" t="s">
        <v>451</v>
      </c>
      <c r="C19" s="14">
        <f t="shared" si="3"/>
        <v>25000</v>
      </c>
      <c r="D19" s="14"/>
      <c r="E19" s="14"/>
      <c r="F19" s="15">
        <v>25000</v>
      </c>
      <c r="G19" s="55">
        <f t="shared" si="4"/>
        <v>0</v>
      </c>
      <c r="H19" s="55"/>
      <c r="I19" s="55"/>
      <c r="J19" s="56"/>
      <c r="K19" s="16">
        <f t="shared" si="0"/>
        <v>0</v>
      </c>
    </row>
    <row r="20" spans="1:11" ht="78.75" outlineLevel="5">
      <c r="A20" s="12" t="s">
        <v>429</v>
      </c>
      <c r="B20" s="17" t="s">
        <v>430</v>
      </c>
      <c r="C20" s="14">
        <f t="shared" si="3"/>
        <v>4999680</v>
      </c>
      <c r="D20" s="14">
        <v>4999680</v>
      </c>
      <c r="E20" s="14"/>
      <c r="F20" s="15"/>
      <c r="G20" s="14">
        <f t="shared" si="4"/>
        <v>1203397.93</v>
      </c>
      <c r="H20" s="14">
        <v>1203397.93</v>
      </c>
      <c r="I20" s="14"/>
      <c r="J20" s="15"/>
      <c r="K20" s="16">
        <f t="shared" si="0"/>
        <v>24.069499047939065</v>
      </c>
    </row>
    <row r="21" spans="1:11" ht="127.5" customHeight="1" outlineLevel="5">
      <c r="A21" s="12" t="s">
        <v>31</v>
      </c>
      <c r="B21" s="13" t="s">
        <v>32</v>
      </c>
      <c r="C21" s="14">
        <f t="shared" si="3"/>
        <v>0</v>
      </c>
      <c r="D21" s="14"/>
      <c r="E21" s="14"/>
      <c r="F21" s="15"/>
      <c r="G21" s="14">
        <f t="shared" si="4"/>
        <v>0</v>
      </c>
      <c r="H21" s="14"/>
      <c r="I21" s="14"/>
      <c r="J21" s="15"/>
      <c r="K21" s="16" t="e">
        <f t="shared" si="0"/>
        <v>#DIV/0!</v>
      </c>
    </row>
    <row r="22" spans="1:11" ht="221.25" customHeight="1" outlineLevel="5">
      <c r="A22" s="12" t="s">
        <v>33</v>
      </c>
      <c r="B22" s="13" t="s">
        <v>34</v>
      </c>
      <c r="C22" s="14">
        <f t="shared" si="3"/>
        <v>52785162</v>
      </c>
      <c r="D22" s="14"/>
      <c r="E22" s="14">
        <v>52785162</v>
      </c>
      <c r="F22" s="15"/>
      <c r="G22" s="14">
        <f t="shared" si="4"/>
        <v>13171857.23</v>
      </c>
      <c r="H22" s="14"/>
      <c r="I22" s="14">
        <v>13171857.23</v>
      </c>
      <c r="J22" s="15"/>
      <c r="K22" s="16">
        <f t="shared" si="0"/>
        <v>24.953711859404734</v>
      </c>
    </row>
    <row r="23" spans="1:11" ht="78.75" customHeight="1" outlineLevel="5">
      <c r="A23" s="12" t="s">
        <v>435</v>
      </c>
      <c r="B23" s="13" t="s">
        <v>436</v>
      </c>
      <c r="C23" s="14">
        <f t="shared" si="3"/>
        <v>3986976.94</v>
      </c>
      <c r="D23" s="14">
        <v>3694278.06</v>
      </c>
      <c r="E23" s="14">
        <v>278063.94</v>
      </c>
      <c r="F23" s="15">
        <v>14634.94</v>
      </c>
      <c r="G23" s="14">
        <f t="shared" si="4"/>
        <v>969079.9099999999</v>
      </c>
      <c r="H23" s="14">
        <v>908462.11</v>
      </c>
      <c r="I23" s="14">
        <v>57060.6</v>
      </c>
      <c r="J23" s="15">
        <v>3557.2</v>
      </c>
      <c r="K23" s="16">
        <f t="shared" si="0"/>
        <v>24.306132806476676</v>
      </c>
    </row>
    <row r="24" spans="1:11" ht="47.25" outlineLevel="5">
      <c r="A24" s="12" t="s">
        <v>454</v>
      </c>
      <c r="B24" s="17" t="s">
        <v>453</v>
      </c>
      <c r="C24" s="14">
        <f t="shared" si="3"/>
        <v>1052631.58</v>
      </c>
      <c r="D24" s="14"/>
      <c r="E24" s="14">
        <v>1000000</v>
      </c>
      <c r="F24" s="15">
        <v>52631.58</v>
      </c>
      <c r="G24" s="14">
        <f t="shared" si="4"/>
        <v>0</v>
      </c>
      <c r="H24" s="14"/>
      <c r="I24" s="14"/>
      <c r="J24" s="15"/>
      <c r="K24" s="16">
        <f t="shared" si="0"/>
        <v>0</v>
      </c>
    </row>
    <row r="25" spans="1:12" ht="31.5" customHeight="1" outlineLevel="4">
      <c r="A25" s="8" t="s">
        <v>35</v>
      </c>
      <c r="B25" s="9" t="s">
        <v>36</v>
      </c>
      <c r="C25" s="10">
        <f aca="true" t="shared" si="5" ref="C25:J25">SUM(C26)</f>
        <v>1568893.82</v>
      </c>
      <c r="D25" s="10">
        <f t="shared" si="5"/>
        <v>1553048</v>
      </c>
      <c r="E25" s="10">
        <f t="shared" si="5"/>
        <v>15687.36</v>
      </c>
      <c r="F25" s="10">
        <f t="shared" si="5"/>
        <v>158.46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1">
        <f t="shared" si="0"/>
        <v>0</v>
      </c>
      <c r="L25" s="18"/>
    </row>
    <row r="26" spans="1:11" ht="32.25" customHeight="1" outlineLevel="5">
      <c r="A26" s="12" t="s">
        <v>421</v>
      </c>
      <c r="B26" s="13" t="s">
        <v>422</v>
      </c>
      <c r="C26" s="14">
        <f>SUM(D26:F26)</f>
        <v>1568893.82</v>
      </c>
      <c r="D26" s="14">
        <v>1553048</v>
      </c>
      <c r="E26" s="14">
        <v>15687.36</v>
      </c>
      <c r="F26" s="15">
        <v>158.46</v>
      </c>
      <c r="G26" s="14">
        <f>SUM(H26+I26+J26)</f>
        <v>0</v>
      </c>
      <c r="H26" s="14"/>
      <c r="I26" s="14"/>
      <c r="J26" s="15"/>
      <c r="K26" s="16">
        <f>SUM(G26/C26)*100</f>
        <v>0</v>
      </c>
    </row>
    <row r="27" spans="1:11" ht="33.75" customHeight="1" outlineLevel="5">
      <c r="A27" s="8" t="s">
        <v>457</v>
      </c>
      <c r="B27" s="9" t="s">
        <v>455</v>
      </c>
      <c r="C27" s="10">
        <f aca="true" t="shared" si="6" ref="C27:J27">SUM(C28)</f>
        <v>1899744.29</v>
      </c>
      <c r="D27" s="10">
        <f t="shared" si="6"/>
        <v>1880556.86</v>
      </c>
      <c r="E27" s="10">
        <f t="shared" si="6"/>
        <v>18995.53</v>
      </c>
      <c r="F27" s="10">
        <f t="shared" si="6"/>
        <v>191.9</v>
      </c>
      <c r="G27" s="10">
        <f t="shared" si="6"/>
        <v>0</v>
      </c>
      <c r="H27" s="10">
        <f t="shared" si="6"/>
        <v>0</v>
      </c>
      <c r="I27" s="10">
        <f t="shared" si="6"/>
        <v>0</v>
      </c>
      <c r="J27" s="10">
        <f t="shared" si="6"/>
        <v>0</v>
      </c>
      <c r="K27" s="11">
        <f t="shared" si="0"/>
        <v>0</v>
      </c>
    </row>
    <row r="28" spans="1:11" ht="64.5" customHeight="1" outlineLevel="5">
      <c r="A28" s="58" t="s">
        <v>458</v>
      </c>
      <c r="B28" s="54" t="s">
        <v>456</v>
      </c>
      <c r="C28" s="55">
        <f>SUM(D28+E28+F28)</f>
        <v>1899744.29</v>
      </c>
      <c r="D28" s="55">
        <v>1880556.86</v>
      </c>
      <c r="E28" s="55">
        <v>18995.53</v>
      </c>
      <c r="F28" s="56">
        <v>191.9</v>
      </c>
      <c r="G28" s="55">
        <f>SUM(H28+I28+J28)</f>
        <v>0</v>
      </c>
      <c r="H28" s="55"/>
      <c r="I28" s="55"/>
      <c r="J28" s="56"/>
      <c r="K28" s="57">
        <f t="shared" si="0"/>
        <v>0</v>
      </c>
    </row>
    <row r="29" spans="1:11" ht="31.5" outlineLevel="2">
      <c r="A29" s="8" t="s">
        <v>37</v>
      </c>
      <c r="B29" s="9" t="s">
        <v>38</v>
      </c>
      <c r="C29" s="10">
        <f aca="true" t="shared" si="7" ref="C29:J29">SUM(C30)</f>
        <v>6310855.07</v>
      </c>
      <c r="D29" s="10">
        <f t="shared" si="7"/>
        <v>0</v>
      </c>
      <c r="E29" s="10">
        <f t="shared" si="7"/>
        <v>725191.36</v>
      </c>
      <c r="F29" s="10">
        <f t="shared" si="7"/>
        <v>5585663.71</v>
      </c>
      <c r="G29" s="10">
        <f t="shared" si="7"/>
        <v>1641783.5399999998</v>
      </c>
      <c r="H29" s="10">
        <f t="shared" si="7"/>
        <v>0</v>
      </c>
      <c r="I29" s="10">
        <f t="shared" si="7"/>
        <v>91948.43</v>
      </c>
      <c r="J29" s="10">
        <f t="shared" si="7"/>
        <v>1549835.1099999999</v>
      </c>
      <c r="K29" s="11">
        <f t="shared" si="0"/>
        <v>26.015231245042674</v>
      </c>
    </row>
    <row r="30" spans="1:11" ht="28.5" customHeight="1" outlineLevel="4">
      <c r="A30" s="8" t="s">
        <v>39</v>
      </c>
      <c r="B30" s="9" t="s">
        <v>40</v>
      </c>
      <c r="C30" s="10">
        <f aca="true" t="shared" si="8" ref="C30:J30">SUM(C31:C35)</f>
        <v>6310855.07</v>
      </c>
      <c r="D30" s="10">
        <f t="shared" si="8"/>
        <v>0</v>
      </c>
      <c r="E30" s="10">
        <f t="shared" si="8"/>
        <v>725191.36</v>
      </c>
      <c r="F30" s="10">
        <f t="shared" si="8"/>
        <v>5585663.71</v>
      </c>
      <c r="G30" s="10">
        <f t="shared" si="8"/>
        <v>1641783.5399999998</v>
      </c>
      <c r="H30" s="10">
        <f t="shared" si="8"/>
        <v>0</v>
      </c>
      <c r="I30" s="10">
        <f t="shared" si="8"/>
        <v>91948.43</v>
      </c>
      <c r="J30" s="10">
        <f t="shared" si="8"/>
        <v>1549835.1099999999</v>
      </c>
      <c r="K30" s="11">
        <f t="shared" si="0"/>
        <v>26.015231245042674</v>
      </c>
    </row>
    <row r="31" spans="1:11" ht="47.25" outlineLevel="5">
      <c r="A31" s="12" t="s">
        <v>41</v>
      </c>
      <c r="B31" s="13" t="s">
        <v>42</v>
      </c>
      <c r="C31" s="14">
        <f>SUM(D31+E31+F31)</f>
        <v>5258990.66</v>
      </c>
      <c r="D31" s="14"/>
      <c r="E31" s="14"/>
      <c r="F31" s="15">
        <v>5258990.66</v>
      </c>
      <c r="G31" s="14">
        <f>SUM(H31+I31+J31)</f>
        <v>1517759.19</v>
      </c>
      <c r="H31" s="14"/>
      <c r="I31" s="14"/>
      <c r="J31" s="15">
        <v>1517759.19</v>
      </c>
      <c r="K31" s="16">
        <f t="shared" si="0"/>
        <v>28.860275443044802</v>
      </c>
    </row>
    <row r="32" spans="1:11" ht="111" customHeight="1" outlineLevel="5">
      <c r="A32" s="12" t="s">
        <v>43</v>
      </c>
      <c r="B32" s="13" t="s">
        <v>44</v>
      </c>
      <c r="C32" s="14">
        <f>SUM(D32+E32+F32)</f>
        <v>348828.36</v>
      </c>
      <c r="D32" s="14"/>
      <c r="E32" s="14">
        <v>348828.36</v>
      </c>
      <c r="F32" s="15"/>
      <c r="G32" s="14">
        <f>SUM(H32+I32+J32)</f>
        <v>0</v>
      </c>
      <c r="H32" s="14"/>
      <c r="I32" s="14"/>
      <c r="J32" s="15"/>
      <c r="K32" s="16">
        <f t="shared" si="0"/>
        <v>0</v>
      </c>
    </row>
    <row r="33" spans="1:11" ht="107.25" customHeight="1" outlineLevel="5">
      <c r="A33" s="12" t="s">
        <v>45</v>
      </c>
      <c r="B33" s="13" t="s">
        <v>46</v>
      </c>
      <c r="C33" s="14">
        <f>SUM(D33+E33+F33)</f>
        <v>376363</v>
      </c>
      <c r="D33" s="14"/>
      <c r="E33" s="14">
        <v>376363</v>
      </c>
      <c r="F33" s="15"/>
      <c r="G33" s="14">
        <f>SUM(H33+I33+J33)</f>
        <v>91948.43</v>
      </c>
      <c r="H33" s="14"/>
      <c r="I33" s="14">
        <v>91948.43</v>
      </c>
      <c r="J33" s="15"/>
      <c r="K33" s="16">
        <f t="shared" si="0"/>
        <v>24.430783578619575</v>
      </c>
    </row>
    <row r="34" spans="1:11" ht="95.25" customHeight="1" outlineLevel="5">
      <c r="A34" s="12" t="s">
        <v>47</v>
      </c>
      <c r="B34" s="13" t="s">
        <v>48</v>
      </c>
      <c r="C34" s="14">
        <f>SUM(D34+E34+F34)</f>
        <v>306864.05</v>
      </c>
      <c r="D34" s="14"/>
      <c r="E34" s="14"/>
      <c r="F34" s="15">
        <v>306864.05</v>
      </c>
      <c r="G34" s="14">
        <f>SUM(H34+I34+J34)</f>
        <v>28638.78</v>
      </c>
      <c r="H34" s="14"/>
      <c r="I34" s="14"/>
      <c r="J34" s="15">
        <v>28638.78</v>
      </c>
      <c r="K34" s="16">
        <f t="shared" si="0"/>
        <v>9.332725680965236</v>
      </c>
    </row>
    <row r="35" spans="1:11" ht="96" customHeight="1" outlineLevel="5">
      <c r="A35" s="12" t="s">
        <v>49</v>
      </c>
      <c r="B35" s="13" t="s">
        <v>50</v>
      </c>
      <c r="C35" s="14">
        <f>SUM(D35+E35+F35)</f>
        <v>19809</v>
      </c>
      <c r="D35" s="14"/>
      <c r="E35" s="14"/>
      <c r="F35" s="15">
        <v>19809</v>
      </c>
      <c r="G35" s="14">
        <f>SUM(H35+I35+J35)</f>
        <v>3437.14</v>
      </c>
      <c r="H35" s="14"/>
      <c r="I35" s="14"/>
      <c r="J35" s="15">
        <v>3437.14</v>
      </c>
      <c r="K35" s="16">
        <f t="shared" si="0"/>
        <v>17.35140592659902</v>
      </c>
    </row>
    <row r="36" spans="1:11" ht="31.5" outlineLevel="2">
      <c r="A36" s="8" t="s">
        <v>51</v>
      </c>
      <c r="B36" s="9" t="s">
        <v>52</v>
      </c>
      <c r="C36" s="10">
        <f aca="true" t="shared" si="9" ref="C36:J36">SUM(C37)</f>
        <v>1001397</v>
      </c>
      <c r="D36" s="10">
        <f t="shared" si="9"/>
        <v>0</v>
      </c>
      <c r="E36" s="10">
        <f t="shared" si="9"/>
        <v>330330</v>
      </c>
      <c r="F36" s="10">
        <f t="shared" si="9"/>
        <v>671067</v>
      </c>
      <c r="G36" s="10">
        <f t="shared" si="9"/>
        <v>48478.23</v>
      </c>
      <c r="H36" s="10">
        <f t="shared" si="9"/>
        <v>0</v>
      </c>
      <c r="I36" s="10">
        <f t="shared" si="9"/>
        <v>0</v>
      </c>
      <c r="J36" s="10">
        <f t="shared" si="9"/>
        <v>48478.23</v>
      </c>
      <c r="K36" s="11">
        <f t="shared" si="0"/>
        <v>4.841060039125343</v>
      </c>
    </row>
    <row r="37" spans="1:11" ht="31.5" outlineLevel="4">
      <c r="A37" s="8" t="s">
        <v>53</v>
      </c>
      <c r="B37" s="9" t="s">
        <v>54</v>
      </c>
      <c r="C37" s="10">
        <f aca="true" t="shared" si="10" ref="C37:J37">SUM(C38:C40)</f>
        <v>1001397</v>
      </c>
      <c r="D37" s="10">
        <f t="shared" si="10"/>
        <v>0</v>
      </c>
      <c r="E37" s="10">
        <f t="shared" si="10"/>
        <v>330330</v>
      </c>
      <c r="F37" s="10">
        <f t="shared" si="10"/>
        <v>671067</v>
      </c>
      <c r="G37" s="10">
        <f t="shared" si="10"/>
        <v>48478.23</v>
      </c>
      <c r="H37" s="10">
        <f t="shared" si="10"/>
        <v>0</v>
      </c>
      <c r="I37" s="10">
        <f t="shared" si="10"/>
        <v>0</v>
      </c>
      <c r="J37" s="10">
        <f t="shared" si="10"/>
        <v>48478.23</v>
      </c>
      <c r="K37" s="11">
        <f t="shared" si="0"/>
        <v>4.841060039125343</v>
      </c>
    </row>
    <row r="38" spans="1:11" ht="47.25" outlineLevel="5">
      <c r="A38" s="12" t="s">
        <v>55</v>
      </c>
      <c r="B38" s="13" t="s">
        <v>56</v>
      </c>
      <c r="C38" s="14">
        <f>SUM(D38+E38+F38)</f>
        <v>450000</v>
      </c>
      <c r="D38" s="14"/>
      <c r="E38" s="14"/>
      <c r="F38" s="15">
        <v>450000</v>
      </c>
      <c r="G38" s="14">
        <f>SUM(H38+I38+J38)</f>
        <v>48478.23</v>
      </c>
      <c r="H38" s="14"/>
      <c r="I38" s="14"/>
      <c r="J38" s="15">
        <v>48478.23</v>
      </c>
      <c r="K38" s="16">
        <f t="shared" si="0"/>
        <v>10.77294</v>
      </c>
    </row>
    <row r="39" spans="1:11" ht="64.5" customHeight="1" outlineLevel="5">
      <c r="A39" s="12" t="s">
        <v>57</v>
      </c>
      <c r="B39" s="13" t="s">
        <v>58</v>
      </c>
      <c r="C39" s="14">
        <f>SUM(D39+E39+F39)</f>
        <v>25410</v>
      </c>
      <c r="D39" s="14"/>
      <c r="E39" s="14">
        <v>25410</v>
      </c>
      <c r="F39" s="15"/>
      <c r="G39" s="14">
        <f>SUM(H39+I39+J39)</f>
        <v>0</v>
      </c>
      <c r="H39" s="14"/>
      <c r="I39" s="14"/>
      <c r="J39" s="15"/>
      <c r="K39" s="16">
        <f t="shared" si="0"/>
        <v>0</v>
      </c>
    </row>
    <row r="40" spans="1:11" ht="63" outlineLevel="5">
      <c r="A40" s="12" t="s">
        <v>59</v>
      </c>
      <c r="B40" s="13" t="s">
        <v>60</v>
      </c>
      <c r="C40" s="14">
        <f>SUM(D40+E40+F40)</f>
        <v>525987</v>
      </c>
      <c r="D40" s="14"/>
      <c r="E40" s="14">
        <v>304920</v>
      </c>
      <c r="F40" s="15">
        <v>221067</v>
      </c>
      <c r="G40" s="14">
        <f>SUM(H40+I40+J40)</f>
        <v>0</v>
      </c>
      <c r="H40" s="14"/>
      <c r="I40" s="14"/>
      <c r="J40" s="15"/>
      <c r="K40" s="16">
        <f t="shared" si="0"/>
        <v>0</v>
      </c>
    </row>
    <row r="41" spans="1:11" ht="78.75" outlineLevel="2">
      <c r="A41" s="8" t="s">
        <v>61</v>
      </c>
      <c r="B41" s="9" t="s">
        <v>62</v>
      </c>
      <c r="C41" s="10">
        <f aca="true" t="shared" si="11" ref="C41:J41">SUM(C42)</f>
        <v>1360000</v>
      </c>
      <c r="D41" s="10">
        <f t="shared" si="11"/>
        <v>0</v>
      </c>
      <c r="E41" s="10">
        <f t="shared" si="11"/>
        <v>0</v>
      </c>
      <c r="F41" s="10">
        <f t="shared" si="11"/>
        <v>1360000</v>
      </c>
      <c r="G41" s="10">
        <f t="shared" si="11"/>
        <v>679601.6799999999</v>
      </c>
      <c r="H41" s="10">
        <f t="shared" si="11"/>
        <v>0</v>
      </c>
      <c r="I41" s="10">
        <f t="shared" si="11"/>
        <v>0</v>
      </c>
      <c r="J41" s="10">
        <f t="shared" si="11"/>
        <v>679601.6799999999</v>
      </c>
      <c r="K41" s="11">
        <f t="shared" si="0"/>
        <v>49.970711764705875</v>
      </c>
    </row>
    <row r="42" spans="1:11" ht="63" outlineLevel="4">
      <c r="A42" s="8" t="s">
        <v>63</v>
      </c>
      <c r="B42" s="9" t="s">
        <v>64</v>
      </c>
      <c r="C42" s="10">
        <f aca="true" t="shared" si="12" ref="C42:J42">SUM(C43:C44)</f>
        <v>1360000</v>
      </c>
      <c r="D42" s="10">
        <f t="shared" si="12"/>
        <v>0</v>
      </c>
      <c r="E42" s="10">
        <f t="shared" si="12"/>
        <v>0</v>
      </c>
      <c r="F42" s="10">
        <f t="shared" si="12"/>
        <v>1360000</v>
      </c>
      <c r="G42" s="10">
        <f t="shared" si="12"/>
        <v>679601.6799999999</v>
      </c>
      <c r="H42" s="10">
        <f t="shared" si="12"/>
        <v>0</v>
      </c>
      <c r="I42" s="10">
        <f t="shared" si="12"/>
        <v>0</v>
      </c>
      <c r="J42" s="10">
        <f t="shared" si="12"/>
        <v>679601.6799999999</v>
      </c>
      <c r="K42" s="11">
        <f t="shared" si="0"/>
        <v>49.970711764705875</v>
      </c>
    </row>
    <row r="43" spans="1:11" ht="47.25" outlineLevel="5">
      <c r="A43" s="12" t="s">
        <v>65</v>
      </c>
      <c r="B43" s="13" t="s">
        <v>66</v>
      </c>
      <c r="C43" s="14">
        <f>SUM(D43+E43+F43)</f>
        <v>350000</v>
      </c>
      <c r="D43" s="14"/>
      <c r="E43" s="14"/>
      <c r="F43" s="15">
        <v>350000</v>
      </c>
      <c r="G43" s="14">
        <f>SUM(H43+I43+J43)</f>
        <v>214311</v>
      </c>
      <c r="H43" s="14"/>
      <c r="I43" s="14"/>
      <c r="J43" s="15">
        <v>214311</v>
      </c>
      <c r="K43" s="16">
        <f t="shared" si="0"/>
        <v>61.23171428571429</v>
      </c>
    </row>
    <row r="44" spans="1:11" ht="47.25" outlineLevel="5">
      <c r="A44" s="12" t="s">
        <v>67</v>
      </c>
      <c r="B44" s="13" t="s">
        <v>68</v>
      </c>
      <c r="C44" s="14">
        <f>SUM(D44+E44+F44)</f>
        <v>1010000</v>
      </c>
      <c r="D44" s="14"/>
      <c r="E44" s="14"/>
      <c r="F44" s="15">
        <v>1010000</v>
      </c>
      <c r="G44" s="14">
        <f>SUM(H44+I44+J44)</f>
        <v>465290.68</v>
      </c>
      <c r="H44" s="14"/>
      <c r="I44" s="14"/>
      <c r="J44" s="15">
        <v>465290.68</v>
      </c>
      <c r="K44" s="16">
        <f t="shared" si="0"/>
        <v>46.068384158415846</v>
      </c>
    </row>
    <row r="45" spans="1:11" ht="15.75" outlineLevel="2">
      <c r="A45" s="8" t="s">
        <v>69</v>
      </c>
      <c r="B45" s="9" t="s">
        <v>70</v>
      </c>
      <c r="C45" s="10">
        <f aca="true" t="shared" si="13" ref="C45:J45">SUM(C46)</f>
        <v>0</v>
      </c>
      <c r="D45" s="10">
        <f t="shared" si="13"/>
        <v>0</v>
      </c>
      <c r="E45" s="10">
        <f t="shared" si="13"/>
        <v>0</v>
      </c>
      <c r="F45" s="10">
        <f t="shared" si="13"/>
        <v>0</v>
      </c>
      <c r="G45" s="10">
        <f t="shared" si="13"/>
        <v>0</v>
      </c>
      <c r="H45" s="10">
        <f t="shared" si="13"/>
        <v>0</v>
      </c>
      <c r="I45" s="10">
        <f t="shared" si="13"/>
        <v>0</v>
      </c>
      <c r="J45" s="10">
        <f t="shared" si="13"/>
        <v>0</v>
      </c>
      <c r="K45" s="11" t="e">
        <f t="shared" si="0"/>
        <v>#DIV/0!</v>
      </c>
    </row>
    <row r="46" spans="1:11" ht="46.5" customHeight="1" outlineLevel="4">
      <c r="A46" s="8" t="s">
        <v>71</v>
      </c>
      <c r="B46" s="9" t="s">
        <v>72</v>
      </c>
      <c r="C46" s="10">
        <f>SUM(C47:C50)</f>
        <v>0</v>
      </c>
      <c r="D46" s="10">
        <f aca="true" t="shared" si="14" ref="D46:J46">SUM(D47:D50)</f>
        <v>0</v>
      </c>
      <c r="E46" s="10">
        <f t="shared" si="14"/>
        <v>0</v>
      </c>
      <c r="F46" s="10">
        <f t="shared" si="14"/>
        <v>0</v>
      </c>
      <c r="G46" s="10">
        <f t="shared" si="14"/>
        <v>0</v>
      </c>
      <c r="H46" s="10">
        <f t="shared" si="14"/>
        <v>0</v>
      </c>
      <c r="I46" s="10">
        <f t="shared" si="14"/>
        <v>0</v>
      </c>
      <c r="J46" s="10">
        <f t="shared" si="14"/>
        <v>0</v>
      </c>
      <c r="K46" s="11" t="e">
        <f t="shared" si="0"/>
        <v>#DIV/0!</v>
      </c>
    </row>
    <row r="47" spans="1:11" ht="46.5" customHeight="1" outlineLevel="4">
      <c r="A47" s="12" t="s">
        <v>439</v>
      </c>
      <c r="B47" s="17" t="s">
        <v>438</v>
      </c>
      <c r="C47" s="14">
        <f>SUM(D47+E47+F47)</f>
        <v>0</v>
      </c>
      <c r="D47" s="10"/>
      <c r="E47" s="10"/>
      <c r="F47" s="14"/>
      <c r="G47" s="14">
        <f>SUM(H47+I47+J47)</f>
        <v>0</v>
      </c>
      <c r="H47" s="10"/>
      <c r="I47" s="10"/>
      <c r="J47" s="14"/>
      <c r="K47" s="16" t="e">
        <f t="shared" si="0"/>
        <v>#DIV/0!</v>
      </c>
    </row>
    <row r="48" spans="1:11" ht="47.25" outlineLevel="5">
      <c r="A48" s="50" t="s">
        <v>414</v>
      </c>
      <c r="B48" s="17" t="s">
        <v>413</v>
      </c>
      <c r="C48" s="14">
        <f>SUM(D48+E48+F48)</f>
        <v>0</v>
      </c>
      <c r="D48" s="14"/>
      <c r="E48" s="14"/>
      <c r="F48" s="15"/>
      <c r="G48" s="14">
        <f>SUM(H48+I48+J48)</f>
        <v>0</v>
      </c>
      <c r="H48" s="14"/>
      <c r="I48" s="14"/>
      <c r="J48" s="15"/>
      <c r="K48" s="16" t="e">
        <f t="shared" si="0"/>
        <v>#DIV/0!</v>
      </c>
    </row>
    <row r="49" spans="1:11" ht="31.5" outlineLevel="5">
      <c r="A49" s="12" t="s">
        <v>73</v>
      </c>
      <c r="B49" s="13" t="s">
        <v>74</v>
      </c>
      <c r="C49" s="14">
        <f>SUM(D49+E49+F49)</f>
        <v>0</v>
      </c>
      <c r="D49" s="14"/>
      <c r="E49" s="14"/>
      <c r="F49" s="15"/>
      <c r="G49" s="14">
        <f>SUM(H49+I49+J49)</f>
        <v>0</v>
      </c>
      <c r="H49" s="14"/>
      <c r="I49" s="14"/>
      <c r="J49" s="15"/>
      <c r="K49" s="16" t="e">
        <f t="shared" si="0"/>
        <v>#DIV/0!</v>
      </c>
    </row>
    <row r="50" spans="1:11" ht="31.5" outlineLevel="5">
      <c r="A50" s="12" t="s">
        <v>75</v>
      </c>
      <c r="B50" s="13" t="s">
        <v>76</v>
      </c>
      <c r="C50" s="14">
        <f>SUM(D50+E50+F50)</f>
        <v>0</v>
      </c>
      <c r="D50" s="14"/>
      <c r="E50" s="14"/>
      <c r="F50" s="15"/>
      <c r="G50" s="14">
        <f>SUM(H50+I50+J50)</f>
        <v>0</v>
      </c>
      <c r="H50" s="14"/>
      <c r="I50" s="14"/>
      <c r="J50" s="15"/>
      <c r="K50" s="16" t="e">
        <f t="shared" si="0"/>
        <v>#DIV/0!</v>
      </c>
    </row>
    <row r="51" spans="1:11" ht="63" outlineLevel="2">
      <c r="A51" s="8" t="s">
        <v>77</v>
      </c>
      <c r="B51" s="9" t="s">
        <v>78</v>
      </c>
      <c r="C51" s="10">
        <f aca="true" t="shared" si="15" ref="C51:J51">SUM(C52)</f>
        <v>8322406.5</v>
      </c>
      <c r="D51" s="10">
        <f t="shared" si="15"/>
        <v>0</v>
      </c>
      <c r="E51" s="10">
        <f t="shared" si="15"/>
        <v>0</v>
      </c>
      <c r="F51" s="10">
        <f t="shared" si="15"/>
        <v>8322406.5</v>
      </c>
      <c r="G51" s="10">
        <f t="shared" si="15"/>
        <v>1507613.6600000001</v>
      </c>
      <c r="H51" s="10">
        <f t="shared" si="15"/>
        <v>0</v>
      </c>
      <c r="I51" s="10">
        <f t="shared" si="15"/>
        <v>0</v>
      </c>
      <c r="J51" s="10">
        <f t="shared" si="15"/>
        <v>1507613.6600000001</v>
      </c>
      <c r="K51" s="11">
        <f t="shared" si="0"/>
        <v>18.115116823481287</v>
      </c>
    </row>
    <row r="52" spans="1:11" ht="78.75" outlineLevel="4">
      <c r="A52" s="8" t="s">
        <v>79</v>
      </c>
      <c r="B52" s="9" t="s">
        <v>80</v>
      </c>
      <c r="C52" s="10">
        <f aca="true" t="shared" si="16" ref="C52:J52">SUM(C53:C54)</f>
        <v>8322406.5</v>
      </c>
      <c r="D52" s="10">
        <f t="shared" si="16"/>
        <v>0</v>
      </c>
      <c r="E52" s="10">
        <f t="shared" si="16"/>
        <v>0</v>
      </c>
      <c r="F52" s="10">
        <f t="shared" si="16"/>
        <v>8322406.5</v>
      </c>
      <c r="G52" s="10">
        <f t="shared" si="16"/>
        <v>1507613.6600000001</v>
      </c>
      <c r="H52" s="10">
        <f t="shared" si="16"/>
        <v>0</v>
      </c>
      <c r="I52" s="10">
        <f t="shared" si="16"/>
        <v>0</v>
      </c>
      <c r="J52" s="10">
        <f t="shared" si="16"/>
        <v>1507613.6600000001</v>
      </c>
      <c r="K52" s="11">
        <f t="shared" si="0"/>
        <v>18.115116823481287</v>
      </c>
    </row>
    <row r="53" spans="1:11" ht="47.25" outlineLevel="5">
      <c r="A53" s="12" t="s">
        <v>81</v>
      </c>
      <c r="B53" s="13" t="s">
        <v>82</v>
      </c>
      <c r="C53" s="14">
        <f>SUM(D53+E53+F53)</f>
        <v>1815962</v>
      </c>
      <c r="D53" s="14"/>
      <c r="E53" s="14"/>
      <c r="F53" s="15">
        <v>1815962</v>
      </c>
      <c r="G53" s="14">
        <f>SUM(H53+I53+J53)</f>
        <v>373861.3</v>
      </c>
      <c r="H53" s="14"/>
      <c r="I53" s="14"/>
      <c r="J53" s="15">
        <v>373861.3</v>
      </c>
      <c r="K53" s="16">
        <f t="shared" si="0"/>
        <v>20.58750678703629</v>
      </c>
    </row>
    <row r="54" spans="1:11" ht="63" outlineLevel="5">
      <c r="A54" s="12" t="s">
        <v>83</v>
      </c>
      <c r="B54" s="13" t="s">
        <v>84</v>
      </c>
      <c r="C54" s="14">
        <f>SUM(D54+E54+F54)</f>
        <v>6506444.5</v>
      </c>
      <c r="D54" s="14"/>
      <c r="E54" s="14"/>
      <c r="F54" s="15">
        <v>6506444.5</v>
      </c>
      <c r="G54" s="14">
        <f>SUM(H54+I54+J54)</f>
        <v>1133752.36</v>
      </c>
      <c r="H54" s="14"/>
      <c r="I54" s="14"/>
      <c r="J54" s="15">
        <v>1133752.36</v>
      </c>
      <c r="K54" s="16">
        <f t="shared" si="0"/>
        <v>17.42506771555494</v>
      </c>
    </row>
    <row r="55" spans="1:11" ht="63" customHeight="1" outlineLevel="2">
      <c r="A55" s="8" t="s">
        <v>85</v>
      </c>
      <c r="B55" s="9" t="s">
        <v>86</v>
      </c>
      <c r="C55" s="10">
        <f aca="true" t="shared" si="17" ref="C55:J56">SUM(C56)</f>
        <v>1070115.52</v>
      </c>
      <c r="D55" s="10">
        <f t="shared" si="17"/>
        <v>0</v>
      </c>
      <c r="E55" s="10">
        <f t="shared" si="17"/>
        <v>0</v>
      </c>
      <c r="F55" s="10">
        <f t="shared" si="17"/>
        <v>1070115.52</v>
      </c>
      <c r="G55" s="10">
        <f t="shared" si="17"/>
        <v>308241.59</v>
      </c>
      <c r="H55" s="10">
        <f t="shared" si="17"/>
        <v>0</v>
      </c>
      <c r="I55" s="10">
        <f t="shared" si="17"/>
        <v>0</v>
      </c>
      <c r="J55" s="10">
        <f t="shared" si="17"/>
        <v>308241.59</v>
      </c>
      <c r="K55" s="11">
        <f t="shared" si="0"/>
        <v>28.804515422783517</v>
      </c>
    </row>
    <row r="56" spans="1:11" ht="48" customHeight="1" outlineLevel="4">
      <c r="A56" s="8" t="s">
        <v>87</v>
      </c>
      <c r="B56" s="9" t="s">
        <v>88</v>
      </c>
      <c r="C56" s="10">
        <f t="shared" si="17"/>
        <v>1070115.52</v>
      </c>
      <c r="D56" s="10">
        <f t="shared" si="17"/>
        <v>0</v>
      </c>
      <c r="E56" s="10">
        <f t="shared" si="17"/>
        <v>0</v>
      </c>
      <c r="F56" s="10">
        <f t="shared" si="17"/>
        <v>1070115.52</v>
      </c>
      <c r="G56" s="10">
        <f t="shared" si="17"/>
        <v>308241.59</v>
      </c>
      <c r="H56" s="10">
        <f t="shared" si="17"/>
        <v>0</v>
      </c>
      <c r="I56" s="10">
        <f t="shared" si="17"/>
        <v>0</v>
      </c>
      <c r="J56" s="10">
        <f t="shared" si="17"/>
        <v>308241.59</v>
      </c>
      <c r="K56" s="11">
        <f t="shared" si="0"/>
        <v>28.804515422783517</v>
      </c>
    </row>
    <row r="57" spans="1:11" ht="19.5" customHeight="1" outlineLevel="5">
      <c r="A57" s="12" t="s">
        <v>89</v>
      </c>
      <c r="B57" s="13" t="s">
        <v>90</v>
      </c>
      <c r="C57" s="14">
        <f>SUM(D57+E57+F57)</f>
        <v>1070115.52</v>
      </c>
      <c r="D57" s="14"/>
      <c r="E57" s="14"/>
      <c r="F57" s="15">
        <v>1070115.52</v>
      </c>
      <c r="G57" s="14">
        <f>SUM(H57+I57+J57)</f>
        <v>308241.59</v>
      </c>
      <c r="H57" s="14"/>
      <c r="I57" s="14"/>
      <c r="J57" s="15">
        <v>308241.59</v>
      </c>
      <c r="K57" s="16">
        <f t="shared" si="0"/>
        <v>28.804515422783517</v>
      </c>
    </row>
    <row r="58" spans="1:11" ht="19.5" customHeight="1" outlineLevel="5">
      <c r="A58" s="8" t="s">
        <v>91</v>
      </c>
      <c r="B58" s="9" t="s">
        <v>92</v>
      </c>
      <c r="C58" s="10">
        <f aca="true" t="shared" si="18" ref="C58:J58">SUM(C59)</f>
        <v>53140</v>
      </c>
      <c r="D58" s="10">
        <f t="shared" si="18"/>
        <v>0</v>
      </c>
      <c r="E58" s="10">
        <f t="shared" si="18"/>
        <v>0</v>
      </c>
      <c r="F58" s="10">
        <f t="shared" si="18"/>
        <v>53140</v>
      </c>
      <c r="G58" s="10">
        <f t="shared" si="18"/>
        <v>24000</v>
      </c>
      <c r="H58" s="10">
        <f t="shared" si="18"/>
        <v>0</v>
      </c>
      <c r="I58" s="10">
        <f t="shared" si="18"/>
        <v>0</v>
      </c>
      <c r="J58" s="10">
        <f t="shared" si="18"/>
        <v>24000</v>
      </c>
      <c r="K58" s="11">
        <f t="shared" si="0"/>
        <v>45.163718479488146</v>
      </c>
    </row>
    <row r="59" spans="1:11" ht="33.75" customHeight="1" outlineLevel="5">
      <c r="A59" s="8" t="s">
        <v>93</v>
      </c>
      <c r="B59" s="9" t="s">
        <v>94</v>
      </c>
      <c r="C59" s="10">
        <f aca="true" t="shared" si="19" ref="C59:J59">SUM(C60:C60)</f>
        <v>53140</v>
      </c>
      <c r="D59" s="10">
        <f t="shared" si="19"/>
        <v>0</v>
      </c>
      <c r="E59" s="10">
        <f t="shared" si="19"/>
        <v>0</v>
      </c>
      <c r="F59" s="10">
        <f t="shared" si="19"/>
        <v>53140</v>
      </c>
      <c r="G59" s="10">
        <f t="shared" si="19"/>
        <v>24000</v>
      </c>
      <c r="H59" s="10">
        <f t="shared" si="19"/>
        <v>0</v>
      </c>
      <c r="I59" s="10">
        <f t="shared" si="19"/>
        <v>0</v>
      </c>
      <c r="J59" s="10">
        <f t="shared" si="19"/>
        <v>24000</v>
      </c>
      <c r="K59" s="11">
        <f t="shared" si="0"/>
        <v>45.163718479488146</v>
      </c>
    </row>
    <row r="60" spans="1:11" ht="32.25" customHeight="1" outlineLevel="5">
      <c r="A60" s="12" t="s">
        <v>95</v>
      </c>
      <c r="B60" s="13" t="s">
        <v>96</v>
      </c>
      <c r="C60" s="14">
        <f>SUM(D60+E60+F60)</f>
        <v>53140</v>
      </c>
      <c r="D60" s="14"/>
      <c r="E60" s="14"/>
      <c r="F60" s="15">
        <v>53140</v>
      </c>
      <c r="G60" s="14">
        <f>SUM(H60+I60+J60)</f>
        <v>24000</v>
      </c>
      <c r="H60" s="14"/>
      <c r="I60" s="14"/>
      <c r="J60" s="15">
        <v>24000</v>
      </c>
      <c r="K60" s="16">
        <f t="shared" si="0"/>
        <v>45.163718479488146</v>
      </c>
    </row>
    <row r="61" spans="1:11" ht="111.75" customHeight="1" outlineLevel="1">
      <c r="A61" s="8" t="s">
        <v>97</v>
      </c>
      <c r="B61" s="9" t="s">
        <v>98</v>
      </c>
      <c r="C61" s="10">
        <f aca="true" t="shared" si="20" ref="C61:J61">SUM(C62+C66+C70+C76)</f>
        <v>2155369.38</v>
      </c>
      <c r="D61" s="10">
        <f t="shared" si="20"/>
        <v>0</v>
      </c>
      <c r="E61" s="10">
        <f t="shared" si="20"/>
        <v>0</v>
      </c>
      <c r="F61" s="10">
        <f t="shared" si="20"/>
        <v>2155369.38</v>
      </c>
      <c r="G61" s="10">
        <f t="shared" si="20"/>
        <v>17092.35</v>
      </c>
      <c r="H61" s="10">
        <f t="shared" si="20"/>
        <v>0</v>
      </c>
      <c r="I61" s="10">
        <f t="shared" si="20"/>
        <v>0</v>
      </c>
      <c r="J61" s="10">
        <f t="shared" si="20"/>
        <v>17092.35</v>
      </c>
      <c r="K61" s="11">
        <f t="shared" si="0"/>
        <v>0.7930125647419191</v>
      </c>
    </row>
    <row r="62" spans="1:11" ht="31.5" outlineLevel="2">
      <c r="A62" s="8" t="s">
        <v>99</v>
      </c>
      <c r="B62" s="9" t="s">
        <v>100</v>
      </c>
      <c r="C62" s="10">
        <f aca="true" t="shared" si="21" ref="C62:J62">SUM(C63)</f>
        <v>0</v>
      </c>
      <c r="D62" s="10">
        <f t="shared" si="21"/>
        <v>0</v>
      </c>
      <c r="E62" s="10">
        <f t="shared" si="21"/>
        <v>0</v>
      </c>
      <c r="F62" s="10">
        <f t="shared" si="21"/>
        <v>0</v>
      </c>
      <c r="G62" s="10">
        <f t="shared" si="21"/>
        <v>0</v>
      </c>
      <c r="H62" s="10">
        <f t="shared" si="21"/>
        <v>0</v>
      </c>
      <c r="I62" s="10">
        <f t="shared" si="21"/>
        <v>0</v>
      </c>
      <c r="J62" s="10">
        <f t="shared" si="21"/>
        <v>0</v>
      </c>
      <c r="K62" s="11" t="e">
        <f t="shared" si="0"/>
        <v>#DIV/0!</v>
      </c>
    </row>
    <row r="63" spans="1:11" ht="33" customHeight="1" outlineLevel="4">
      <c r="A63" s="8" t="s">
        <v>101</v>
      </c>
      <c r="B63" s="9" t="s">
        <v>102</v>
      </c>
      <c r="C63" s="10">
        <f aca="true" t="shared" si="22" ref="C63:J63">SUM(C64:C65)</f>
        <v>0</v>
      </c>
      <c r="D63" s="10">
        <f t="shared" si="22"/>
        <v>0</v>
      </c>
      <c r="E63" s="10">
        <f t="shared" si="22"/>
        <v>0</v>
      </c>
      <c r="F63" s="10">
        <f t="shared" si="22"/>
        <v>0</v>
      </c>
      <c r="G63" s="10">
        <f t="shared" si="22"/>
        <v>0</v>
      </c>
      <c r="H63" s="10">
        <f t="shared" si="22"/>
        <v>0</v>
      </c>
      <c r="I63" s="10">
        <f t="shared" si="22"/>
        <v>0</v>
      </c>
      <c r="J63" s="10">
        <f t="shared" si="22"/>
        <v>0</v>
      </c>
      <c r="K63" s="11" t="e">
        <f t="shared" si="0"/>
        <v>#DIV/0!</v>
      </c>
    </row>
    <row r="64" spans="1:11" ht="94.5" outlineLevel="5">
      <c r="A64" s="12" t="s">
        <v>103</v>
      </c>
      <c r="B64" s="13" t="s">
        <v>104</v>
      </c>
      <c r="C64" s="14">
        <f>SUM(D64+E64+F64)</f>
        <v>0</v>
      </c>
      <c r="D64" s="14"/>
      <c r="E64" s="14"/>
      <c r="F64" s="23"/>
      <c r="G64" s="14">
        <f>SUM(H64+I64+J64)</f>
        <v>0</v>
      </c>
      <c r="H64" s="14"/>
      <c r="I64" s="14"/>
      <c r="J64" s="15"/>
      <c r="K64" s="16" t="e">
        <f t="shared" si="0"/>
        <v>#DIV/0!</v>
      </c>
    </row>
    <row r="65" spans="1:11" ht="48" customHeight="1" outlineLevel="5">
      <c r="A65" s="12" t="s">
        <v>105</v>
      </c>
      <c r="B65" s="13" t="s">
        <v>106</v>
      </c>
      <c r="C65" s="14">
        <f>SUM(D65+E65+F65)</f>
        <v>0</v>
      </c>
      <c r="D65" s="14"/>
      <c r="E65" s="14"/>
      <c r="F65" s="23"/>
      <c r="G65" s="14">
        <f>SUM(H65+I65+J65)</f>
        <v>0</v>
      </c>
      <c r="H65" s="14"/>
      <c r="I65" s="14"/>
      <c r="J65" s="15"/>
      <c r="K65" s="16" t="e">
        <f t="shared" si="0"/>
        <v>#DIV/0!</v>
      </c>
    </row>
    <row r="66" spans="1:11" ht="47.25" outlineLevel="2">
      <c r="A66" s="8" t="s">
        <v>107</v>
      </c>
      <c r="B66" s="9" t="s">
        <v>108</v>
      </c>
      <c r="C66" s="10">
        <f aca="true" t="shared" si="23" ref="C66:J66">SUM(C67)</f>
        <v>0</v>
      </c>
      <c r="D66" s="10">
        <f t="shared" si="23"/>
        <v>0</v>
      </c>
      <c r="E66" s="10">
        <f t="shared" si="23"/>
        <v>0</v>
      </c>
      <c r="F66" s="10">
        <f t="shared" si="23"/>
        <v>0</v>
      </c>
      <c r="G66" s="10">
        <f t="shared" si="23"/>
        <v>0</v>
      </c>
      <c r="H66" s="10">
        <f t="shared" si="23"/>
        <v>0</v>
      </c>
      <c r="I66" s="10">
        <f t="shared" si="23"/>
        <v>0</v>
      </c>
      <c r="J66" s="10">
        <f t="shared" si="23"/>
        <v>0</v>
      </c>
      <c r="K66" s="11" t="e">
        <f t="shared" si="0"/>
        <v>#DIV/0!</v>
      </c>
    </row>
    <row r="67" spans="1:11" ht="47.25" outlineLevel="4">
      <c r="A67" s="8" t="s">
        <v>109</v>
      </c>
      <c r="B67" s="9" t="s">
        <v>110</v>
      </c>
      <c r="C67" s="10">
        <f aca="true" t="shared" si="24" ref="C67:J67">SUM(C68:C69)</f>
        <v>0</v>
      </c>
      <c r="D67" s="10">
        <f t="shared" si="24"/>
        <v>0</v>
      </c>
      <c r="E67" s="10">
        <f t="shared" si="24"/>
        <v>0</v>
      </c>
      <c r="F67" s="10">
        <f t="shared" si="24"/>
        <v>0</v>
      </c>
      <c r="G67" s="10">
        <f t="shared" si="24"/>
        <v>0</v>
      </c>
      <c r="H67" s="10">
        <f t="shared" si="24"/>
        <v>0</v>
      </c>
      <c r="I67" s="10">
        <f t="shared" si="24"/>
        <v>0</v>
      </c>
      <c r="J67" s="10">
        <f t="shared" si="24"/>
        <v>0</v>
      </c>
      <c r="K67" s="11" t="e">
        <f t="shared" si="0"/>
        <v>#DIV/0!</v>
      </c>
    </row>
    <row r="68" spans="1:11" ht="111.75" customHeight="1" outlineLevel="5">
      <c r="A68" s="12" t="s">
        <v>111</v>
      </c>
      <c r="B68" s="13" t="s">
        <v>112</v>
      </c>
      <c r="C68" s="14">
        <f>SUM(D68+E68+F68)</f>
        <v>0</v>
      </c>
      <c r="D68" s="14"/>
      <c r="E68" s="14"/>
      <c r="F68" s="23"/>
      <c r="G68" s="14">
        <f>SUM(H68+I68+J68)</f>
        <v>0</v>
      </c>
      <c r="H68" s="14"/>
      <c r="I68" s="14"/>
      <c r="J68" s="15"/>
      <c r="K68" s="16" t="e">
        <f t="shared" si="0"/>
        <v>#DIV/0!</v>
      </c>
    </row>
    <row r="69" spans="1:11" ht="129.75" customHeight="1" outlineLevel="5">
      <c r="A69" s="12" t="s">
        <v>113</v>
      </c>
      <c r="B69" s="13" t="s">
        <v>114</v>
      </c>
      <c r="C69" s="14">
        <f>SUM(D69+E69+F69)</f>
        <v>0</v>
      </c>
      <c r="D69" s="14"/>
      <c r="E69" s="14"/>
      <c r="F69" s="23"/>
      <c r="G69" s="14">
        <f>SUM(H69+I69+J69)</f>
        <v>0</v>
      </c>
      <c r="H69" s="14"/>
      <c r="I69" s="14"/>
      <c r="J69" s="15"/>
      <c r="K69" s="16" t="e">
        <f t="shared" si="0"/>
        <v>#DIV/0!</v>
      </c>
    </row>
    <row r="70" spans="1:11" ht="30.75" customHeight="1" outlineLevel="2">
      <c r="A70" s="8" t="s">
        <v>115</v>
      </c>
      <c r="B70" s="9" t="s">
        <v>116</v>
      </c>
      <c r="C70" s="10">
        <f aca="true" t="shared" si="25" ref="C70:J70">SUM(C71)</f>
        <v>1955369.38</v>
      </c>
      <c r="D70" s="10">
        <f t="shared" si="25"/>
        <v>0</v>
      </c>
      <c r="E70" s="10">
        <f t="shared" si="25"/>
        <v>0</v>
      </c>
      <c r="F70" s="10">
        <f t="shared" si="25"/>
        <v>1955369.38</v>
      </c>
      <c r="G70" s="10">
        <f t="shared" si="25"/>
        <v>17092.35</v>
      </c>
      <c r="H70" s="10">
        <f t="shared" si="25"/>
        <v>0</v>
      </c>
      <c r="I70" s="10">
        <f t="shared" si="25"/>
        <v>0</v>
      </c>
      <c r="J70" s="10">
        <f t="shared" si="25"/>
        <v>17092.35</v>
      </c>
      <c r="K70" s="11">
        <f t="shared" si="0"/>
        <v>0.8741238445699706</v>
      </c>
    </row>
    <row r="71" spans="1:11" ht="63" outlineLevel="4">
      <c r="A71" s="8" t="s">
        <v>117</v>
      </c>
      <c r="B71" s="9" t="s">
        <v>118</v>
      </c>
      <c r="C71" s="10">
        <f>SUM(C72:C75)</f>
        <v>1955369.38</v>
      </c>
      <c r="D71" s="10">
        <f aca="true" t="shared" si="26" ref="D71:J71">SUM(D72:D75)</f>
        <v>0</v>
      </c>
      <c r="E71" s="10">
        <f t="shared" si="26"/>
        <v>0</v>
      </c>
      <c r="F71" s="10">
        <f t="shared" si="26"/>
        <v>1955369.38</v>
      </c>
      <c r="G71" s="10">
        <f t="shared" si="26"/>
        <v>17092.35</v>
      </c>
      <c r="H71" s="10">
        <f t="shared" si="26"/>
        <v>0</v>
      </c>
      <c r="I71" s="10">
        <f t="shared" si="26"/>
        <v>0</v>
      </c>
      <c r="J71" s="10">
        <f t="shared" si="26"/>
        <v>17092.35</v>
      </c>
      <c r="K71" s="11">
        <f t="shared" si="0"/>
        <v>0.8741238445699706</v>
      </c>
    </row>
    <row r="72" spans="1:11" ht="31.5" outlineLevel="4">
      <c r="A72" s="12" t="s">
        <v>119</v>
      </c>
      <c r="B72" s="17" t="s">
        <v>120</v>
      </c>
      <c r="C72" s="14">
        <f>SUM(D72+E72+F72)</f>
        <v>68369.38</v>
      </c>
      <c r="D72" s="14"/>
      <c r="E72" s="14"/>
      <c r="F72" s="24">
        <v>68369.38</v>
      </c>
      <c r="G72" s="14">
        <f>SUM(H72+I72+J72)</f>
        <v>17092.35</v>
      </c>
      <c r="H72" s="14"/>
      <c r="I72" s="14"/>
      <c r="J72" s="14">
        <v>17092.35</v>
      </c>
      <c r="K72" s="16">
        <f t="shared" si="0"/>
        <v>25.000007313215356</v>
      </c>
    </row>
    <row r="73" spans="1:11" ht="78.75" outlineLevel="5">
      <c r="A73" s="12" t="s">
        <v>441</v>
      </c>
      <c r="B73" s="17" t="s">
        <v>440</v>
      </c>
      <c r="C73" s="14">
        <f>SUM(D73+E73+F73)</f>
        <v>887000</v>
      </c>
      <c r="D73" s="14"/>
      <c r="E73" s="14"/>
      <c r="F73" s="23">
        <v>887000</v>
      </c>
      <c r="G73" s="14">
        <f>SUM(H73+I73+J73)</f>
        <v>0</v>
      </c>
      <c r="H73" s="14"/>
      <c r="I73" s="14"/>
      <c r="J73" s="14"/>
      <c r="K73" s="16">
        <f t="shared" si="0"/>
        <v>0</v>
      </c>
    </row>
    <row r="74" spans="1:11" ht="31.5" outlineLevel="5">
      <c r="A74" s="12" t="s">
        <v>461</v>
      </c>
      <c r="B74" s="17" t="s">
        <v>459</v>
      </c>
      <c r="C74" s="14">
        <f>SUM(D74+E74+F74)</f>
        <v>500000</v>
      </c>
      <c r="D74" s="14"/>
      <c r="E74" s="14"/>
      <c r="F74" s="23">
        <v>500000</v>
      </c>
      <c r="G74" s="14">
        <f>SUM(H74+I74+J74)</f>
        <v>0</v>
      </c>
      <c r="H74" s="14"/>
      <c r="I74" s="14"/>
      <c r="J74" s="14"/>
      <c r="K74" s="16"/>
    </row>
    <row r="75" spans="1:11" ht="94.5" outlineLevel="5">
      <c r="A75" s="12" t="s">
        <v>462</v>
      </c>
      <c r="B75" s="17" t="s">
        <v>460</v>
      </c>
      <c r="C75" s="14">
        <f>SUM(D75+E75+F75)</f>
        <v>500000</v>
      </c>
      <c r="D75" s="14"/>
      <c r="E75" s="14"/>
      <c r="F75" s="23">
        <v>500000</v>
      </c>
      <c r="G75" s="14">
        <f>SUM(H75+I75+J75)</f>
        <v>0</v>
      </c>
      <c r="H75" s="14"/>
      <c r="I75" s="14"/>
      <c r="J75" s="14"/>
      <c r="K75" s="16"/>
    </row>
    <row r="76" spans="1:11" ht="31.5" outlineLevel="2">
      <c r="A76" s="8" t="s">
        <v>121</v>
      </c>
      <c r="B76" s="9" t="s">
        <v>122</v>
      </c>
      <c r="C76" s="10">
        <f aca="true" t="shared" si="27" ref="C76:J76">SUM(C77)</f>
        <v>200000</v>
      </c>
      <c r="D76" s="10">
        <f t="shared" si="27"/>
        <v>0</v>
      </c>
      <c r="E76" s="10">
        <f t="shared" si="27"/>
        <v>0</v>
      </c>
      <c r="F76" s="10">
        <f t="shared" si="27"/>
        <v>200000</v>
      </c>
      <c r="G76" s="10">
        <f t="shared" si="27"/>
        <v>0</v>
      </c>
      <c r="H76" s="10">
        <f t="shared" si="27"/>
        <v>0</v>
      </c>
      <c r="I76" s="10">
        <f t="shared" si="27"/>
        <v>0</v>
      </c>
      <c r="J76" s="10">
        <f t="shared" si="27"/>
        <v>0</v>
      </c>
      <c r="K76" s="11">
        <f t="shared" si="0"/>
        <v>0</v>
      </c>
    </row>
    <row r="77" spans="1:11" ht="31.5" outlineLevel="4">
      <c r="A77" s="8" t="s">
        <v>123</v>
      </c>
      <c r="B77" s="9" t="s">
        <v>124</v>
      </c>
      <c r="C77" s="10">
        <f aca="true" t="shared" si="28" ref="C77:J77">SUM(C78:C78)</f>
        <v>200000</v>
      </c>
      <c r="D77" s="10">
        <f t="shared" si="28"/>
        <v>0</v>
      </c>
      <c r="E77" s="10">
        <f t="shared" si="28"/>
        <v>0</v>
      </c>
      <c r="F77" s="10">
        <f t="shared" si="28"/>
        <v>200000</v>
      </c>
      <c r="G77" s="10">
        <f t="shared" si="28"/>
        <v>0</v>
      </c>
      <c r="H77" s="10">
        <f t="shared" si="28"/>
        <v>0</v>
      </c>
      <c r="I77" s="10">
        <f t="shared" si="28"/>
        <v>0</v>
      </c>
      <c r="J77" s="10">
        <f t="shared" si="28"/>
        <v>0</v>
      </c>
      <c r="K77" s="11">
        <f t="shared" si="0"/>
        <v>0</v>
      </c>
    </row>
    <row r="78" spans="1:11" ht="31.5" outlineLevel="5">
      <c r="A78" s="12" t="s">
        <v>125</v>
      </c>
      <c r="B78" s="13" t="s">
        <v>126</v>
      </c>
      <c r="C78" s="14">
        <f>SUM(D78+E78+F78)</f>
        <v>200000</v>
      </c>
      <c r="D78" s="14"/>
      <c r="E78" s="14"/>
      <c r="F78" s="23">
        <v>200000</v>
      </c>
      <c r="G78" s="14">
        <f>SUM(H78+I78+J78)</f>
        <v>0</v>
      </c>
      <c r="H78" s="14"/>
      <c r="I78" s="14"/>
      <c r="J78" s="14"/>
      <c r="K78" s="16">
        <f t="shared" si="0"/>
        <v>0</v>
      </c>
    </row>
    <row r="79" spans="1:11" ht="78.75" outlineLevel="1">
      <c r="A79" s="8" t="s">
        <v>127</v>
      </c>
      <c r="B79" s="9" t="s">
        <v>128</v>
      </c>
      <c r="C79" s="10">
        <f aca="true" t="shared" si="29" ref="C79:J80">SUM(C80)</f>
        <v>75000</v>
      </c>
      <c r="D79" s="10">
        <f t="shared" si="29"/>
        <v>0</v>
      </c>
      <c r="E79" s="10">
        <f t="shared" si="29"/>
        <v>0</v>
      </c>
      <c r="F79" s="10">
        <f t="shared" si="29"/>
        <v>75000</v>
      </c>
      <c r="G79" s="10">
        <f t="shared" si="29"/>
        <v>3240</v>
      </c>
      <c r="H79" s="10">
        <f t="shared" si="29"/>
        <v>0</v>
      </c>
      <c r="I79" s="10">
        <f t="shared" si="29"/>
        <v>0</v>
      </c>
      <c r="J79" s="10">
        <f t="shared" si="29"/>
        <v>3240</v>
      </c>
      <c r="K79" s="11">
        <f t="shared" si="0"/>
        <v>4.32</v>
      </c>
    </row>
    <row r="80" spans="1:11" ht="47.25" outlineLevel="2">
      <c r="A80" s="8" t="s">
        <v>129</v>
      </c>
      <c r="B80" s="9" t="s">
        <v>130</v>
      </c>
      <c r="C80" s="10">
        <f t="shared" si="29"/>
        <v>75000</v>
      </c>
      <c r="D80" s="10">
        <f t="shared" si="29"/>
        <v>0</v>
      </c>
      <c r="E80" s="10">
        <f t="shared" si="29"/>
        <v>0</v>
      </c>
      <c r="F80" s="10">
        <f t="shared" si="29"/>
        <v>75000</v>
      </c>
      <c r="G80" s="10">
        <f t="shared" si="29"/>
        <v>3240</v>
      </c>
      <c r="H80" s="10">
        <f t="shared" si="29"/>
        <v>0</v>
      </c>
      <c r="I80" s="10">
        <f t="shared" si="29"/>
        <v>0</v>
      </c>
      <c r="J80" s="10">
        <f t="shared" si="29"/>
        <v>3240</v>
      </c>
      <c r="K80" s="11">
        <f t="shared" si="0"/>
        <v>4.32</v>
      </c>
    </row>
    <row r="81" spans="1:11" ht="47.25" outlineLevel="4">
      <c r="A81" s="8" t="s">
        <v>131</v>
      </c>
      <c r="B81" s="9" t="s">
        <v>132</v>
      </c>
      <c r="C81" s="10">
        <f aca="true" t="shared" si="30" ref="C81:J81">SUM(C82:C82)</f>
        <v>75000</v>
      </c>
      <c r="D81" s="10">
        <f t="shared" si="30"/>
        <v>0</v>
      </c>
      <c r="E81" s="10">
        <f t="shared" si="30"/>
        <v>0</v>
      </c>
      <c r="F81" s="10">
        <f t="shared" si="30"/>
        <v>75000</v>
      </c>
      <c r="G81" s="10">
        <f t="shared" si="30"/>
        <v>3240</v>
      </c>
      <c r="H81" s="10">
        <f t="shared" si="30"/>
        <v>0</v>
      </c>
      <c r="I81" s="10">
        <f t="shared" si="30"/>
        <v>0</v>
      </c>
      <c r="J81" s="10">
        <f t="shared" si="30"/>
        <v>3240</v>
      </c>
      <c r="K81" s="16">
        <f t="shared" si="0"/>
        <v>4.32</v>
      </c>
    </row>
    <row r="82" spans="1:11" ht="31.5" outlineLevel="5">
      <c r="A82" s="12" t="s">
        <v>133</v>
      </c>
      <c r="B82" s="13" t="s">
        <v>134</v>
      </c>
      <c r="C82" s="14">
        <f>SUM(D82+E82+F82)</f>
        <v>75000</v>
      </c>
      <c r="D82" s="14"/>
      <c r="E82" s="14"/>
      <c r="F82" s="15">
        <v>75000</v>
      </c>
      <c r="G82" s="14">
        <f>SUM(H82+I82+J82)</f>
        <v>3240</v>
      </c>
      <c r="H82" s="14"/>
      <c r="I82" s="14"/>
      <c r="J82" s="15">
        <v>3240</v>
      </c>
      <c r="K82" s="16">
        <f t="shared" si="0"/>
        <v>4.32</v>
      </c>
    </row>
    <row r="83" spans="1:11" ht="63" outlineLevel="1">
      <c r="A83" s="8" t="s">
        <v>135</v>
      </c>
      <c r="B83" s="9" t="s">
        <v>136</v>
      </c>
      <c r="C83" s="10">
        <f aca="true" t="shared" si="31" ref="C83:J83">SUM(C84+C87+C90+C93+C97)</f>
        <v>280899.33</v>
      </c>
      <c r="D83" s="10">
        <f t="shared" si="31"/>
        <v>0</v>
      </c>
      <c r="E83" s="10">
        <f t="shared" si="31"/>
        <v>100899.33</v>
      </c>
      <c r="F83" s="10">
        <f t="shared" si="31"/>
        <v>180000</v>
      </c>
      <c r="G83" s="10">
        <f t="shared" si="31"/>
        <v>0</v>
      </c>
      <c r="H83" s="10">
        <f t="shared" si="31"/>
        <v>0</v>
      </c>
      <c r="I83" s="10">
        <f t="shared" si="31"/>
        <v>0</v>
      </c>
      <c r="J83" s="10">
        <f t="shared" si="31"/>
        <v>0</v>
      </c>
      <c r="K83" s="11">
        <f t="shared" si="0"/>
        <v>0</v>
      </c>
    </row>
    <row r="84" spans="1:11" ht="47.25" outlineLevel="2">
      <c r="A84" s="8" t="s">
        <v>137</v>
      </c>
      <c r="B84" s="9" t="s">
        <v>138</v>
      </c>
      <c r="C84" s="10">
        <f aca="true" t="shared" si="32" ref="C84:J85">SUM(C85)</f>
        <v>30703.33</v>
      </c>
      <c r="D84" s="10">
        <f t="shared" si="32"/>
        <v>0</v>
      </c>
      <c r="E84" s="10">
        <f t="shared" si="32"/>
        <v>30703.33</v>
      </c>
      <c r="F84" s="10">
        <f t="shared" si="32"/>
        <v>0</v>
      </c>
      <c r="G84" s="10">
        <f t="shared" si="32"/>
        <v>0</v>
      </c>
      <c r="H84" s="10">
        <f t="shared" si="32"/>
        <v>0</v>
      </c>
      <c r="I84" s="10">
        <f t="shared" si="32"/>
        <v>0</v>
      </c>
      <c r="J84" s="10">
        <f t="shared" si="32"/>
        <v>0</v>
      </c>
      <c r="K84" s="11">
        <f t="shared" si="0"/>
        <v>0</v>
      </c>
    </row>
    <row r="85" spans="1:11" ht="63" outlineLevel="4">
      <c r="A85" s="8" t="s">
        <v>139</v>
      </c>
      <c r="B85" s="9" t="s">
        <v>140</v>
      </c>
      <c r="C85" s="10">
        <f t="shared" si="32"/>
        <v>30703.33</v>
      </c>
      <c r="D85" s="10">
        <f t="shared" si="32"/>
        <v>0</v>
      </c>
      <c r="E85" s="10">
        <f t="shared" si="32"/>
        <v>30703.33</v>
      </c>
      <c r="F85" s="10">
        <f t="shared" si="32"/>
        <v>0</v>
      </c>
      <c r="G85" s="10">
        <f t="shared" si="32"/>
        <v>0</v>
      </c>
      <c r="H85" s="10">
        <f t="shared" si="32"/>
        <v>0</v>
      </c>
      <c r="I85" s="10">
        <f t="shared" si="32"/>
        <v>0</v>
      </c>
      <c r="J85" s="10">
        <f t="shared" si="32"/>
        <v>0</v>
      </c>
      <c r="K85" s="11">
        <f t="shared" si="0"/>
        <v>0</v>
      </c>
    </row>
    <row r="86" spans="1:11" ht="159" customHeight="1" outlineLevel="5">
      <c r="A86" s="12" t="s">
        <v>141</v>
      </c>
      <c r="B86" s="13" t="s">
        <v>142</v>
      </c>
      <c r="C86" s="14">
        <f>SUM(D86+E86+F86)</f>
        <v>30703.33</v>
      </c>
      <c r="D86" s="14"/>
      <c r="E86" s="14">
        <v>30703.33</v>
      </c>
      <c r="F86" s="15"/>
      <c r="G86" s="14">
        <f>SUM(H86+I86+J86)</f>
        <v>0</v>
      </c>
      <c r="H86" s="14"/>
      <c r="I86" s="14"/>
      <c r="J86" s="15"/>
      <c r="K86" s="16">
        <f t="shared" si="0"/>
        <v>0</v>
      </c>
    </row>
    <row r="87" spans="1:11" ht="48" customHeight="1" outlineLevel="2">
      <c r="A87" s="8" t="s">
        <v>143</v>
      </c>
      <c r="B87" s="9" t="s">
        <v>144</v>
      </c>
      <c r="C87" s="10">
        <f aca="true" t="shared" si="33" ref="C87:J88">SUM(C88)</f>
        <v>70196</v>
      </c>
      <c r="D87" s="10">
        <f t="shared" si="33"/>
        <v>0</v>
      </c>
      <c r="E87" s="10">
        <f t="shared" si="33"/>
        <v>70196</v>
      </c>
      <c r="F87" s="10">
        <f t="shared" si="33"/>
        <v>0</v>
      </c>
      <c r="G87" s="10">
        <f t="shared" si="33"/>
        <v>0</v>
      </c>
      <c r="H87" s="10">
        <f t="shared" si="33"/>
        <v>0</v>
      </c>
      <c r="I87" s="10">
        <f t="shared" si="33"/>
        <v>0</v>
      </c>
      <c r="J87" s="10">
        <f t="shared" si="33"/>
        <v>0</v>
      </c>
      <c r="K87" s="11">
        <f t="shared" si="0"/>
        <v>0</v>
      </c>
    </row>
    <row r="88" spans="1:11" ht="63" outlineLevel="4">
      <c r="A88" s="8" t="s">
        <v>145</v>
      </c>
      <c r="B88" s="9" t="s">
        <v>146</v>
      </c>
      <c r="C88" s="10">
        <f t="shared" si="33"/>
        <v>70196</v>
      </c>
      <c r="D88" s="10">
        <f t="shared" si="33"/>
        <v>0</v>
      </c>
      <c r="E88" s="10">
        <f t="shared" si="33"/>
        <v>70196</v>
      </c>
      <c r="F88" s="10">
        <f t="shared" si="33"/>
        <v>0</v>
      </c>
      <c r="G88" s="10">
        <f t="shared" si="33"/>
        <v>0</v>
      </c>
      <c r="H88" s="10">
        <f t="shared" si="33"/>
        <v>0</v>
      </c>
      <c r="I88" s="10">
        <f t="shared" si="33"/>
        <v>0</v>
      </c>
      <c r="J88" s="10">
        <f t="shared" si="33"/>
        <v>0</v>
      </c>
      <c r="K88" s="11">
        <f t="shared" si="0"/>
        <v>0</v>
      </c>
    </row>
    <row r="89" spans="1:11" ht="156.75" customHeight="1" outlineLevel="5">
      <c r="A89" s="12" t="s">
        <v>147</v>
      </c>
      <c r="B89" s="13" t="s">
        <v>148</v>
      </c>
      <c r="C89" s="14">
        <f>SUM(D89+E89+F89)</f>
        <v>70196</v>
      </c>
      <c r="D89" s="14"/>
      <c r="E89" s="14">
        <v>70196</v>
      </c>
      <c r="F89" s="15"/>
      <c r="G89" s="14">
        <f>SUM(H89+I89+J89)</f>
        <v>0</v>
      </c>
      <c r="H89" s="14"/>
      <c r="I89" s="14"/>
      <c r="J89" s="15"/>
      <c r="K89" s="16">
        <f t="shared" si="0"/>
        <v>0</v>
      </c>
    </row>
    <row r="90" spans="1:11" ht="33.75" customHeight="1" outlineLevel="2">
      <c r="A90" s="8" t="s">
        <v>149</v>
      </c>
      <c r="B90" s="9" t="s">
        <v>150</v>
      </c>
      <c r="C90" s="10">
        <f aca="true" t="shared" si="34" ref="C90:J91">SUM(C91)</f>
        <v>100000</v>
      </c>
      <c r="D90" s="10">
        <f t="shared" si="34"/>
        <v>0</v>
      </c>
      <c r="E90" s="10">
        <f t="shared" si="34"/>
        <v>0</v>
      </c>
      <c r="F90" s="10">
        <f t="shared" si="34"/>
        <v>100000</v>
      </c>
      <c r="G90" s="10">
        <f t="shared" si="34"/>
        <v>0</v>
      </c>
      <c r="H90" s="10">
        <f t="shared" si="34"/>
        <v>0</v>
      </c>
      <c r="I90" s="10">
        <f t="shared" si="34"/>
        <v>0</v>
      </c>
      <c r="J90" s="10">
        <f t="shared" si="34"/>
        <v>0</v>
      </c>
      <c r="K90" s="11">
        <f t="shared" si="0"/>
        <v>0</v>
      </c>
    </row>
    <row r="91" spans="1:11" ht="48.75" customHeight="1" outlineLevel="4">
      <c r="A91" s="8" t="s">
        <v>151</v>
      </c>
      <c r="B91" s="9" t="s">
        <v>152</v>
      </c>
      <c r="C91" s="10">
        <f t="shared" si="34"/>
        <v>100000</v>
      </c>
      <c r="D91" s="10">
        <f t="shared" si="34"/>
        <v>0</v>
      </c>
      <c r="E91" s="10">
        <f t="shared" si="34"/>
        <v>0</v>
      </c>
      <c r="F91" s="10">
        <f t="shared" si="34"/>
        <v>100000</v>
      </c>
      <c r="G91" s="10">
        <f t="shared" si="34"/>
        <v>0</v>
      </c>
      <c r="H91" s="10">
        <f t="shared" si="34"/>
        <v>0</v>
      </c>
      <c r="I91" s="10">
        <f t="shared" si="34"/>
        <v>0</v>
      </c>
      <c r="J91" s="10">
        <f t="shared" si="34"/>
        <v>0</v>
      </c>
      <c r="K91" s="11">
        <f t="shared" si="0"/>
        <v>0</v>
      </c>
    </row>
    <row r="92" spans="1:11" ht="47.25" outlineLevel="5">
      <c r="A92" s="12" t="s">
        <v>153</v>
      </c>
      <c r="B92" s="13" t="s">
        <v>154</v>
      </c>
      <c r="C92" s="14">
        <f>SUM(D92+E92+F92)</f>
        <v>100000</v>
      </c>
      <c r="D92" s="14"/>
      <c r="E92" s="14"/>
      <c r="F92" s="15">
        <v>100000</v>
      </c>
      <c r="G92" s="14">
        <f>SUM(H92+I92+J92)</f>
        <v>0</v>
      </c>
      <c r="H92" s="14"/>
      <c r="I92" s="14"/>
      <c r="J92" s="15"/>
      <c r="K92" s="16">
        <f t="shared" si="0"/>
        <v>0</v>
      </c>
    </row>
    <row r="93" spans="1:11" ht="31.5" outlineLevel="2">
      <c r="A93" s="8" t="s">
        <v>155</v>
      </c>
      <c r="B93" s="9" t="s">
        <v>156</v>
      </c>
      <c r="C93" s="10">
        <f aca="true" t="shared" si="35" ref="C93:J93">SUM(C94)</f>
        <v>80000</v>
      </c>
      <c r="D93" s="10">
        <f t="shared" si="35"/>
        <v>0</v>
      </c>
      <c r="E93" s="10">
        <f t="shared" si="35"/>
        <v>0</v>
      </c>
      <c r="F93" s="10">
        <f t="shared" si="35"/>
        <v>80000</v>
      </c>
      <c r="G93" s="10">
        <f t="shared" si="35"/>
        <v>0</v>
      </c>
      <c r="H93" s="10">
        <f t="shared" si="35"/>
        <v>0</v>
      </c>
      <c r="I93" s="10">
        <f t="shared" si="35"/>
        <v>0</v>
      </c>
      <c r="J93" s="10">
        <f t="shared" si="35"/>
        <v>0</v>
      </c>
      <c r="K93" s="11">
        <f t="shared" si="0"/>
        <v>0</v>
      </c>
    </row>
    <row r="94" spans="1:11" ht="61.5" customHeight="1" outlineLevel="4">
      <c r="A94" s="8" t="s">
        <v>157</v>
      </c>
      <c r="B94" s="9" t="s">
        <v>158</v>
      </c>
      <c r="C94" s="10">
        <f aca="true" t="shared" si="36" ref="C94:J94">SUM(C95:C96)</f>
        <v>80000</v>
      </c>
      <c r="D94" s="10">
        <f t="shared" si="36"/>
        <v>0</v>
      </c>
      <c r="E94" s="10">
        <f t="shared" si="36"/>
        <v>0</v>
      </c>
      <c r="F94" s="10">
        <f t="shared" si="36"/>
        <v>80000</v>
      </c>
      <c r="G94" s="10">
        <f t="shared" si="36"/>
        <v>0</v>
      </c>
      <c r="H94" s="10">
        <f t="shared" si="36"/>
        <v>0</v>
      </c>
      <c r="I94" s="10">
        <f t="shared" si="36"/>
        <v>0</v>
      </c>
      <c r="J94" s="10">
        <f t="shared" si="36"/>
        <v>0</v>
      </c>
      <c r="K94" s="11">
        <f t="shared" si="0"/>
        <v>0</v>
      </c>
    </row>
    <row r="95" spans="1:11" ht="15.75" outlineLevel="4">
      <c r="A95" s="12" t="s">
        <v>432</v>
      </c>
      <c r="B95" s="17" t="s">
        <v>431</v>
      </c>
      <c r="C95" s="14">
        <f>SUM(D95+E95+F95)</f>
        <v>0</v>
      </c>
      <c r="D95" s="14"/>
      <c r="E95" s="14"/>
      <c r="F95" s="14"/>
      <c r="G95" s="14">
        <f>SUM(H95+I95+J95)</f>
        <v>0</v>
      </c>
      <c r="H95" s="14"/>
      <c r="I95" s="14"/>
      <c r="J95" s="14"/>
      <c r="K95" s="16" t="e">
        <f t="shared" si="0"/>
        <v>#DIV/0!</v>
      </c>
    </row>
    <row r="96" spans="1:11" ht="31.5" outlineLevel="5">
      <c r="A96" s="12" t="s">
        <v>159</v>
      </c>
      <c r="B96" s="13" t="s">
        <v>160</v>
      </c>
      <c r="C96" s="14">
        <f>SUM(D96+E96+F96)</f>
        <v>80000</v>
      </c>
      <c r="D96" s="14"/>
      <c r="E96" s="14"/>
      <c r="F96" s="15">
        <v>80000</v>
      </c>
      <c r="G96" s="14">
        <f>SUM(H96+I96+J96)</f>
        <v>0</v>
      </c>
      <c r="H96" s="14"/>
      <c r="I96" s="14"/>
      <c r="J96" s="15"/>
      <c r="K96" s="16">
        <f t="shared" si="0"/>
        <v>0</v>
      </c>
    </row>
    <row r="97" spans="1:11" ht="45" customHeight="1" outlineLevel="2">
      <c r="A97" s="8" t="s">
        <v>161</v>
      </c>
      <c r="B97" s="9" t="s">
        <v>162</v>
      </c>
      <c r="C97" s="10">
        <f aca="true" t="shared" si="37" ref="C97:J98">SUM(C98)</f>
        <v>0</v>
      </c>
      <c r="D97" s="10">
        <f t="shared" si="37"/>
        <v>0</v>
      </c>
      <c r="E97" s="10">
        <f t="shared" si="37"/>
        <v>0</v>
      </c>
      <c r="F97" s="10">
        <f t="shared" si="37"/>
        <v>0</v>
      </c>
      <c r="G97" s="10">
        <f t="shared" si="37"/>
        <v>0</v>
      </c>
      <c r="H97" s="10">
        <f t="shared" si="37"/>
        <v>0</v>
      </c>
      <c r="I97" s="10">
        <f t="shared" si="37"/>
        <v>0</v>
      </c>
      <c r="J97" s="10">
        <f t="shared" si="37"/>
        <v>0</v>
      </c>
      <c r="K97" s="11" t="e">
        <f t="shared" si="0"/>
        <v>#DIV/0!</v>
      </c>
    </row>
    <row r="98" spans="1:11" ht="49.5" customHeight="1" outlineLevel="4">
      <c r="A98" s="8" t="s">
        <v>163</v>
      </c>
      <c r="B98" s="9" t="s">
        <v>164</v>
      </c>
      <c r="C98" s="10">
        <f t="shared" si="37"/>
        <v>0</v>
      </c>
      <c r="D98" s="10">
        <f t="shared" si="37"/>
        <v>0</v>
      </c>
      <c r="E98" s="10">
        <f t="shared" si="37"/>
        <v>0</v>
      </c>
      <c r="F98" s="10">
        <f t="shared" si="37"/>
        <v>0</v>
      </c>
      <c r="G98" s="10">
        <f t="shared" si="37"/>
        <v>0</v>
      </c>
      <c r="H98" s="10">
        <f t="shared" si="37"/>
        <v>0</v>
      </c>
      <c r="I98" s="10">
        <f t="shared" si="37"/>
        <v>0</v>
      </c>
      <c r="J98" s="10">
        <f t="shared" si="37"/>
        <v>0</v>
      </c>
      <c r="K98" s="11" t="e">
        <f t="shared" si="0"/>
        <v>#DIV/0!</v>
      </c>
    </row>
    <row r="99" spans="1:11" ht="31.5" outlineLevel="5">
      <c r="A99" s="12" t="s">
        <v>165</v>
      </c>
      <c r="B99" s="13" t="s">
        <v>166</v>
      </c>
      <c r="C99" s="14">
        <f>SUM(D99+E99+F99)</f>
        <v>0</v>
      </c>
      <c r="D99" s="14"/>
      <c r="E99" s="14"/>
      <c r="F99" s="15"/>
      <c r="G99" s="14">
        <f>SUM(H99+I99+J99)</f>
        <v>0</v>
      </c>
      <c r="H99" s="14"/>
      <c r="I99" s="14"/>
      <c r="J99" s="15"/>
      <c r="K99" s="16" t="e">
        <f t="shared" si="0"/>
        <v>#DIV/0!</v>
      </c>
    </row>
    <row r="100" spans="1:11" ht="65.25" customHeight="1" outlineLevel="1">
      <c r="A100" s="8" t="s">
        <v>167</v>
      </c>
      <c r="B100" s="9" t="s">
        <v>168</v>
      </c>
      <c r="C100" s="10">
        <f aca="true" t="shared" si="38" ref="C100:J101">SUM(C101)</f>
        <v>3282980.32</v>
      </c>
      <c r="D100" s="10">
        <f t="shared" si="38"/>
        <v>0</v>
      </c>
      <c r="E100" s="10">
        <f t="shared" si="38"/>
        <v>200000</v>
      </c>
      <c r="F100" s="10">
        <f t="shared" si="38"/>
        <v>3082980.32</v>
      </c>
      <c r="G100" s="10">
        <f t="shared" si="38"/>
        <v>767219</v>
      </c>
      <c r="H100" s="10">
        <f t="shared" si="38"/>
        <v>0</v>
      </c>
      <c r="I100" s="10">
        <f t="shared" si="38"/>
        <v>0</v>
      </c>
      <c r="J100" s="10">
        <f t="shared" si="38"/>
        <v>767219</v>
      </c>
      <c r="K100" s="11">
        <f t="shared" si="0"/>
        <v>23.369588764394422</v>
      </c>
    </row>
    <row r="101" spans="1:11" ht="63.75" customHeight="1" outlineLevel="2">
      <c r="A101" s="8" t="s">
        <v>169</v>
      </c>
      <c r="B101" s="9" t="s">
        <v>170</v>
      </c>
      <c r="C101" s="10">
        <f t="shared" si="38"/>
        <v>3282980.32</v>
      </c>
      <c r="D101" s="10">
        <f t="shared" si="38"/>
        <v>0</v>
      </c>
      <c r="E101" s="10">
        <f t="shared" si="38"/>
        <v>200000</v>
      </c>
      <c r="F101" s="10">
        <f t="shared" si="38"/>
        <v>3082980.32</v>
      </c>
      <c r="G101" s="10">
        <f t="shared" si="38"/>
        <v>767219</v>
      </c>
      <c r="H101" s="10">
        <f t="shared" si="38"/>
        <v>0</v>
      </c>
      <c r="I101" s="10">
        <f t="shared" si="38"/>
        <v>0</v>
      </c>
      <c r="J101" s="10">
        <f t="shared" si="38"/>
        <v>767219</v>
      </c>
      <c r="K101" s="11">
        <f t="shared" si="0"/>
        <v>23.369588764394422</v>
      </c>
    </row>
    <row r="102" spans="1:11" ht="65.25" customHeight="1" outlineLevel="4">
      <c r="A102" s="8" t="s">
        <v>171</v>
      </c>
      <c r="B102" s="9" t="s">
        <v>172</v>
      </c>
      <c r="C102" s="10">
        <f>SUM(C103:C106)</f>
        <v>3282980.32</v>
      </c>
      <c r="D102" s="10">
        <f aca="true" t="shared" si="39" ref="D102:J102">SUM(D103:D106)</f>
        <v>0</v>
      </c>
      <c r="E102" s="10">
        <f t="shared" si="39"/>
        <v>200000</v>
      </c>
      <c r="F102" s="10">
        <f t="shared" si="39"/>
        <v>3082980.32</v>
      </c>
      <c r="G102" s="10">
        <f t="shared" si="39"/>
        <v>767219</v>
      </c>
      <c r="H102" s="10">
        <f t="shared" si="39"/>
        <v>0</v>
      </c>
      <c r="I102" s="10">
        <f t="shared" si="39"/>
        <v>0</v>
      </c>
      <c r="J102" s="10">
        <f t="shared" si="39"/>
        <v>767219</v>
      </c>
      <c r="K102" s="11">
        <f t="shared" si="0"/>
        <v>23.369588764394422</v>
      </c>
    </row>
    <row r="103" spans="1:11" ht="63" outlineLevel="5">
      <c r="A103" s="12" t="s">
        <v>173</v>
      </c>
      <c r="B103" s="13" t="s">
        <v>174</v>
      </c>
      <c r="C103" s="14">
        <f>SUM(D103+E103+F103)</f>
        <v>2772454</v>
      </c>
      <c r="D103" s="14"/>
      <c r="E103" s="14"/>
      <c r="F103" s="23">
        <v>2772454</v>
      </c>
      <c r="G103" s="14">
        <f>SUM(H103+I103+J103)</f>
        <v>693111</v>
      </c>
      <c r="H103" s="14"/>
      <c r="I103" s="14"/>
      <c r="J103" s="15">
        <v>693111</v>
      </c>
      <c r="K103" s="16">
        <f t="shared" si="0"/>
        <v>24.999909827178378</v>
      </c>
    </row>
    <row r="104" spans="1:11" ht="31.5" outlineLevel="5">
      <c r="A104" s="52" t="s">
        <v>415</v>
      </c>
      <c r="B104" s="51" t="s">
        <v>416</v>
      </c>
      <c r="C104" s="14">
        <f>SUM(D104+E104+F104)</f>
        <v>0</v>
      </c>
      <c r="D104" s="14"/>
      <c r="E104" s="14"/>
      <c r="F104" s="23"/>
      <c r="G104" s="14">
        <f>SUM(H104+I104+J104)</f>
        <v>0</v>
      </c>
      <c r="H104" s="14"/>
      <c r="I104" s="14"/>
      <c r="J104" s="15"/>
      <c r="K104" s="16" t="e">
        <f t="shared" si="0"/>
        <v>#DIV/0!</v>
      </c>
    </row>
    <row r="105" spans="1:11" ht="112.5" customHeight="1" outlineLevel="5">
      <c r="A105" s="12" t="s">
        <v>175</v>
      </c>
      <c r="B105" s="13" t="s">
        <v>176</v>
      </c>
      <c r="C105" s="14">
        <f>SUM(D105+E105+F105)</f>
        <v>300000</v>
      </c>
      <c r="D105" s="14"/>
      <c r="E105" s="14"/>
      <c r="F105" s="23">
        <v>300000</v>
      </c>
      <c r="G105" s="14">
        <f>SUM(H105+I105+J105)</f>
        <v>74108</v>
      </c>
      <c r="H105" s="14"/>
      <c r="I105" s="14"/>
      <c r="J105" s="15">
        <v>74108</v>
      </c>
      <c r="K105" s="16">
        <f t="shared" si="0"/>
        <v>24.702666666666666</v>
      </c>
    </row>
    <row r="106" spans="1:11" ht="31.5" outlineLevel="5">
      <c r="A106" s="12" t="s">
        <v>464</v>
      </c>
      <c r="B106" s="17" t="s">
        <v>463</v>
      </c>
      <c r="C106" s="14">
        <f>SUM(D106+E106+F106)</f>
        <v>210526.32</v>
      </c>
      <c r="D106" s="14"/>
      <c r="E106" s="14">
        <v>200000</v>
      </c>
      <c r="F106" s="23">
        <v>10526.32</v>
      </c>
      <c r="G106" s="14">
        <f>SUM(H106+I106+J106)</f>
        <v>0</v>
      </c>
      <c r="H106" s="14"/>
      <c r="I106" s="14"/>
      <c r="J106" s="15"/>
      <c r="K106" s="16">
        <f t="shared" si="0"/>
        <v>0</v>
      </c>
    </row>
    <row r="107" spans="1:11" ht="47.25" customHeight="1" outlineLevel="1">
      <c r="A107" s="8" t="s">
        <v>177</v>
      </c>
      <c r="B107" s="9" t="s">
        <v>178</v>
      </c>
      <c r="C107" s="10">
        <f aca="true" t="shared" si="40" ref="C107:J107">SUM(C108+C114+C117)</f>
        <v>819157.9</v>
      </c>
      <c r="D107" s="10">
        <f t="shared" si="40"/>
        <v>0</v>
      </c>
      <c r="E107" s="10">
        <f t="shared" si="40"/>
        <v>402157.9</v>
      </c>
      <c r="F107" s="10">
        <f t="shared" si="40"/>
        <v>417000</v>
      </c>
      <c r="G107" s="10">
        <f t="shared" si="40"/>
        <v>190441.31</v>
      </c>
      <c r="H107" s="10">
        <f t="shared" si="40"/>
        <v>0</v>
      </c>
      <c r="I107" s="10">
        <f t="shared" si="40"/>
        <v>92441.31</v>
      </c>
      <c r="J107" s="10">
        <f t="shared" si="40"/>
        <v>98000</v>
      </c>
      <c r="K107" s="11">
        <f t="shared" si="0"/>
        <v>23.248424998403845</v>
      </c>
    </row>
    <row r="108" spans="1:11" ht="47.25" outlineLevel="2">
      <c r="A108" s="8" t="s">
        <v>179</v>
      </c>
      <c r="B108" s="9" t="s">
        <v>180</v>
      </c>
      <c r="C108" s="10">
        <f aca="true" t="shared" si="41" ref="C108:J108">SUM(C109+C111)</f>
        <v>557157.9</v>
      </c>
      <c r="D108" s="10">
        <f t="shared" si="41"/>
        <v>0</v>
      </c>
      <c r="E108" s="10">
        <f t="shared" si="41"/>
        <v>402157.9</v>
      </c>
      <c r="F108" s="10">
        <f t="shared" si="41"/>
        <v>155000</v>
      </c>
      <c r="G108" s="10">
        <f t="shared" si="41"/>
        <v>96441.31</v>
      </c>
      <c r="H108" s="10">
        <f t="shared" si="41"/>
        <v>0</v>
      </c>
      <c r="I108" s="10">
        <f t="shared" si="41"/>
        <v>92441.31</v>
      </c>
      <c r="J108" s="10">
        <f t="shared" si="41"/>
        <v>4000</v>
      </c>
      <c r="K108" s="11">
        <f t="shared" si="0"/>
        <v>17.309511361141965</v>
      </c>
    </row>
    <row r="109" spans="1:11" ht="47.25" outlineLevel="4">
      <c r="A109" s="8" t="s">
        <v>181</v>
      </c>
      <c r="B109" s="9" t="s">
        <v>182</v>
      </c>
      <c r="C109" s="10">
        <f aca="true" t="shared" si="42" ref="C109:J109">SUM(C110:C110)</f>
        <v>130000</v>
      </c>
      <c r="D109" s="10">
        <f t="shared" si="42"/>
        <v>0</v>
      </c>
      <c r="E109" s="10">
        <f t="shared" si="42"/>
        <v>0</v>
      </c>
      <c r="F109" s="10">
        <f t="shared" si="42"/>
        <v>130000</v>
      </c>
      <c r="G109" s="10">
        <f t="shared" si="42"/>
        <v>4000</v>
      </c>
      <c r="H109" s="10">
        <f t="shared" si="42"/>
        <v>0</v>
      </c>
      <c r="I109" s="10">
        <f t="shared" si="42"/>
        <v>0</v>
      </c>
      <c r="J109" s="10">
        <f t="shared" si="42"/>
        <v>4000</v>
      </c>
      <c r="K109" s="11">
        <f t="shared" si="0"/>
        <v>3.076923076923077</v>
      </c>
    </row>
    <row r="110" spans="1:11" ht="63" outlineLevel="5">
      <c r="A110" s="12" t="s">
        <v>183</v>
      </c>
      <c r="B110" s="13" t="s">
        <v>184</v>
      </c>
      <c r="C110" s="14">
        <f>SUM(D110+E110+F110)</f>
        <v>130000</v>
      </c>
      <c r="D110" s="14"/>
      <c r="E110" s="14"/>
      <c r="F110" s="15">
        <v>130000</v>
      </c>
      <c r="G110" s="14">
        <f>SUM(H110+I110+J110)</f>
        <v>4000</v>
      </c>
      <c r="H110" s="14"/>
      <c r="I110" s="14"/>
      <c r="J110" s="15">
        <v>4000</v>
      </c>
      <c r="K110" s="16">
        <f t="shared" si="0"/>
        <v>3.076923076923077</v>
      </c>
    </row>
    <row r="111" spans="1:11" ht="48.75" customHeight="1" outlineLevel="4">
      <c r="A111" s="8" t="s">
        <v>185</v>
      </c>
      <c r="B111" s="9" t="s">
        <v>186</v>
      </c>
      <c r="C111" s="10">
        <f aca="true" t="shared" si="43" ref="C111:J111">SUM(C112:C113)</f>
        <v>427157.9</v>
      </c>
      <c r="D111" s="10">
        <f t="shared" si="43"/>
        <v>0</v>
      </c>
      <c r="E111" s="10">
        <f t="shared" si="43"/>
        <v>402157.9</v>
      </c>
      <c r="F111" s="10">
        <f t="shared" si="43"/>
        <v>25000</v>
      </c>
      <c r="G111" s="10">
        <f t="shared" si="43"/>
        <v>92441.31</v>
      </c>
      <c r="H111" s="10">
        <f t="shared" si="43"/>
        <v>0</v>
      </c>
      <c r="I111" s="10">
        <f t="shared" si="43"/>
        <v>92441.31</v>
      </c>
      <c r="J111" s="10">
        <f t="shared" si="43"/>
        <v>0</v>
      </c>
      <c r="K111" s="11">
        <f t="shared" si="0"/>
        <v>21.641016120736616</v>
      </c>
    </row>
    <row r="112" spans="1:11" ht="63.75" customHeight="1" outlineLevel="5">
      <c r="A112" s="12" t="s">
        <v>183</v>
      </c>
      <c r="B112" s="13" t="s">
        <v>187</v>
      </c>
      <c r="C112" s="14">
        <f>SUM(D112+E112+F112)</f>
        <v>25000</v>
      </c>
      <c r="D112" s="14"/>
      <c r="E112" s="14"/>
      <c r="F112" s="15">
        <v>25000</v>
      </c>
      <c r="G112" s="14">
        <f>SUM(H112+I112+J112)</f>
        <v>0</v>
      </c>
      <c r="H112" s="14"/>
      <c r="I112" s="14"/>
      <c r="J112" s="15"/>
      <c r="K112" s="16">
        <f t="shared" si="0"/>
        <v>0</v>
      </c>
    </row>
    <row r="113" spans="1:11" ht="63" outlineLevel="5">
      <c r="A113" s="12" t="s">
        <v>188</v>
      </c>
      <c r="B113" s="13" t="s">
        <v>189</v>
      </c>
      <c r="C113" s="14">
        <f>SUM(D113+E113+F113)</f>
        <v>402157.9</v>
      </c>
      <c r="D113" s="14"/>
      <c r="E113" s="14">
        <v>402157.9</v>
      </c>
      <c r="F113" s="15"/>
      <c r="G113" s="14">
        <f>SUM(H113+I113+J113)</f>
        <v>92441.31</v>
      </c>
      <c r="H113" s="14"/>
      <c r="I113" s="14">
        <v>92441.31</v>
      </c>
      <c r="J113" s="15"/>
      <c r="K113" s="16">
        <f t="shared" si="0"/>
        <v>22.986322039179136</v>
      </c>
    </row>
    <row r="114" spans="1:11" ht="94.5" outlineLevel="2">
      <c r="A114" s="8" t="s">
        <v>190</v>
      </c>
      <c r="B114" s="9" t="s">
        <v>191</v>
      </c>
      <c r="C114" s="10">
        <f aca="true" t="shared" si="44" ref="C114:J114">SUM(C115)</f>
        <v>25000</v>
      </c>
      <c r="D114" s="10">
        <f t="shared" si="44"/>
        <v>0</v>
      </c>
      <c r="E114" s="10">
        <f t="shared" si="44"/>
        <v>0</v>
      </c>
      <c r="F114" s="10">
        <f t="shared" si="44"/>
        <v>25000</v>
      </c>
      <c r="G114" s="10">
        <f t="shared" si="44"/>
        <v>0</v>
      </c>
      <c r="H114" s="10">
        <f t="shared" si="44"/>
        <v>0</v>
      </c>
      <c r="I114" s="10">
        <f t="shared" si="44"/>
        <v>0</v>
      </c>
      <c r="J114" s="10">
        <f t="shared" si="44"/>
        <v>0</v>
      </c>
      <c r="K114" s="11">
        <f t="shared" si="0"/>
        <v>0</v>
      </c>
    </row>
    <row r="115" spans="1:11" ht="33.75" customHeight="1" outlineLevel="4">
      <c r="A115" s="8" t="s">
        <v>192</v>
      </c>
      <c r="B115" s="9" t="s">
        <v>193</v>
      </c>
      <c r="C115" s="10">
        <f aca="true" t="shared" si="45" ref="C115:J115">SUM(C116:C116)</f>
        <v>25000</v>
      </c>
      <c r="D115" s="10">
        <f t="shared" si="45"/>
        <v>0</v>
      </c>
      <c r="E115" s="10">
        <f t="shared" si="45"/>
        <v>0</v>
      </c>
      <c r="F115" s="10">
        <f t="shared" si="45"/>
        <v>25000</v>
      </c>
      <c r="G115" s="10">
        <f t="shared" si="45"/>
        <v>0</v>
      </c>
      <c r="H115" s="10">
        <f t="shared" si="45"/>
        <v>0</v>
      </c>
      <c r="I115" s="10">
        <f t="shared" si="45"/>
        <v>0</v>
      </c>
      <c r="J115" s="10">
        <f t="shared" si="45"/>
        <v>0</v>
      </c>
      <c r="K115" s="11">
        <f t="shared" si="0"/>
        <v>0</v>
      </c>
    </row>
    <row r="116" spans="1:11" ht="59.25" customHeight="1" outlineLevel="5">
      <c r="A116" s="12" t="s">
        <v>183</v>
      </c>
      <c r="B116" s="17" t="s">
        <v>423</v>
      </c>
      <c r="C116" s="14">
        <f>SUM(D116+E116+F116)</f>
        <v>25000</v>
      </c>
      <c r="D116" s="14"/>
      <c r="E116" s="14"/>
      <c r="F116" s="15">
        <v>25000</v>
      </c>
      <c r="G116" s="14">
        <f>SUM(H116+I116+J116)</f>
        <v>0</v>
      </c>
      <c r="H116" s="14"/>
      <c r="I116" s="14"/>
      <c r="J116" s="14"/>
      <c r="K116" s="16">
        <f t="shared" si="0"/>
        <v>0</v>
      </c>
    </row>
    <row r="117" spans="1:11" ht="59.25" customHeight="1" outlineLevel="2">
      <c r="A117" s="8" t="s">
        <v>194</v>
      </c>
      <c r="B117" s="9" t="s">
        <v>195</v>
      </c>
      <c r="C117" s="10">
        <f aca="true" t="shared" si="46" ref="C117:J117">SUM(C118)</f>
        <v>237000</v>
      </c>
      <c r="D117" s="10">
        <f t="shared" si="46"/>
        <v>0</v>
      </c>
      <c r="E117" s="10">
        <f t="shared" si="46"/>
        <v>0</v>
      </c>
      <c r="F117" s="10">
        <f t="shared" si="46"/>
        <v>237000</v>
      </c>
      <c r="G117" s="10">
        <f t="shared" si="46"/>
        <v>94000</v>
      </c>
      <c r="H117" s="10">
        <f t="shared" si="46"/>
        <v>0</v>
      </c>
      <c r="I117" s="10">
        <f t="shared" si="46"/>
        <v>0</v>
      </c>
      <c r="J117" s="10">
        <f t="shared" si="46"/>
        <v>94000</v>
      </c>
      <c r="K117" s="11">
        <f t="shared" si="0"/>
        <v>39.66244725738397</v>
      </c>
    </row>
    <row r="118" spans="1:11" ht="60.75" customHeight="1" outlineLevel="4">
      <c r="A118" s="8" t="s">
        <v>196</v>
      </c>
      <c r="B118" s="9" t="s">
        <v>197</v>
      </c>
      <c r="C118" s="10">
        <f aca="true" t="shared" si="47" ref="C118:J118">SUM(C119:C122)</f>
        <v>237000</v>
      </c>
      <c r="D118" s="10">
        <f t="shared" si="47"/>
        <v>0</v>
      </c>
      <c r="E118" s="10">
        <f t="shared" si="47"/>
        <v>0</v>
      </c>
      <c r="F118" s="10">
        <f t="shared" si="47"/>
        <v>237000</v>
      </c>
      <c r="G118" s="10">
        <f t="shared" si="47"/>
        <v>94000</v>
      </c>
      <c r="H118" s="10">
        <f t="shared" si="47"/>
        <v>0</v>
      </c>
      <c r="I118" s="10">
        <f t="shared" si="47"/>
        <v>0</v>
      </c>
      <c r="J118" s="10">
        <f t="shared" si="47"/>
        <v>94000</v>
      </c>
      <c r="K118" s="11">
        <f t="shared" si="0"/>
        <v>39.66244725738397</v>
      </c>
    </row>
    <row r="119" spans="1:11" ht="80.25" customHeight="1" outlineLevel="5">
      <c r="A119" s="12" t="s">
        <v>198</v>
      </c>
      <c r="B119" s="13" t="s">
        <v>199</v>
      </c>
      <c r="C119" s="14">
        <f>SUM(D119+E119+F119)</f>
        <v>36000</v>
      </c>
      <c r="D119" s="14"/>
      <c r="E119" s="14"/>
      <c r="F119" s="23">
        <v>36000</v>
      </c>
      <c r="G119" s="14">
        <f>SUM(H119+I119+J119)</f>
        <v>9000</v>
      </c>
      <c r="H119" s="14"/>
      <c r="I119" s="14"/>
      <c r="J119" s="14">
        <v>9000</v>
      </c>
      <c r="K119" s="16">
        <f t="shared" si="0"/>
        <v>25</v>
      </c>
    </row>
    <row r="120" spans="1:11" ht="78.75" customHeight="1" outlineLevel="5">
      <c r="A120" s="12" t="s">
        <v>200</v>
      </c>
      <c r="B120" s="13" t="s">
        <v>201</v>
      </c>
      <c r="C120" s="14">
        <f>SUM(D120+E120+F120)</f>
        <v>25000</v>
      </c>
      <c r="D120" s="14"/>
      <c r="E120" s="14"/>
      <c r="F120" s="23">
        <v>25000</v>
      </c>
      <c r="G120" s="14">
        <f>SUM(H120+I120+J120)</f>
        <v>10000</v>
      </c>
      <c r="H120" s="14"/>
      <c r="I120" s="14"/>
      <c r="J120" s="14">
        <v>10000</v>
      </c>
      <c r="K120" s="16">
        <f t="shared" si="0"/>
        <v>40</v>
      </c>
    </row>
    <row r="121" spans="1:11" ht="109.5" customHeight="1" outlineLevel="5">
      <c r="A121" s="12" t="s">
        <v>202</v>
      </c>
      <c r="B121" s="13" t="s">
        <v>203</v>
      </c>
      <c r="C121" s="14">
        <f>SUM(D121+E121+F121)</f>
        <v>56000</v>
      </c>
      <c r="D121" s="14"/>
      <c r="E121" s="14"/>
      <c r="F121" s="23">
        <v>56000</v>
      </c>
      <c r="G121" s="14">
        <f>SUM(H121+I121+J121)</f>
        <v>15000</v>
      </c>
      <c r="H121" s="14"/>
      <c r="I121" s="14"/>
      <c r="J121" s="14">
        <v>15000</v>
      </c>
      <c r="K121" s="16">
        <f t="shared" si="0"/>
        <v>26.785714285714285</v>
      </c>
    </row>
    <row r="122" spans="1:11" ht="65.25" customHeight="1" outlineLevel="5">
      <c r="A122" s="12" t="s">
        <v>204</v>
      </c>
      <c r="B122" s="13" t="s">
        <v>205</v>
      </c>
      <c r="C122" s="14">
        <f>SUM(D122+E122+F122)</f>
        <v>120000</v>
      </c>
      <c r="D122" s="14"/>
      <c r="E122" s="14"/>
      <c r="F122" s="23">
        <v>120000</v>
      </c>
      <c r="G122" s="14">
        <f>SUM(H122+I122+J122)</f>
        <v>60000</v>
      </c>
      <c r="H122" s="14"/>
      <c r="I122" s="14"/>
      <c r="J122" s="14">
        <v>60000</v>
      </c>
      <c r="K122" s="16">
        <f t="shared" si="0"/>
        <v>50</v>
      </c>
    </row>
    <row r="123" spans="1:11" ht="63" outlineLevel="1">
      <c r="A123" s="8" t="s">
        <v>206</v>
      </c>
      <c r="B123" s="9" t="s">
        <v>207</v>
      </c>
      <c r="C123" s="10">
        <f>SUM(C124+C129)</f>
        <v>3029327</v>
      </c>
      <c r="D123" s="10">
        <f aca="true" t="shared" si="48" ref="D123:J123">SUM(D124+D129)</f>
        <v>0</v>
      </c>
      <c r="E123" s="10">
        <f t="shared" si="48"/>
        <v>882094</v>
      </c>
      <c r="F123" s="10">
        <f t="shared" si="48"/>
        <v>2147233</v>
      </c>
      <c r="G123" s="10">
        <f t="shared" si="48"/>
        <v>578528.24</v>
      </c>
      <c r="H123" s="10">
        <f t="shared" si="48"/>
        <v>0</v>
      </c>
      <c r="I123" s="10">
        <f t="shared" si="48"/>
        <v>0</v>
      </c>
      <c r="J123" s="10">
        <f t="shared" si="48"/>
        <v>578528.24</v>
      </c>
      <c r="K123" s="11">
        <f t="shared" si="0"/>
        <v>19.097583060527963</v>
      </c>
    </row>
    <row r="124" spans="1:11" ht="111.75" customHeight="1" outlineLevel="2">
      <c r="A124" s="8" t="s">
        <v>208</v>
      </c>
      <c r="B124" s="9" t="s">
        <v>209</v>
      </c>
      <c r="C124" s="10">
        <f aca="true" t="shared" si="49" ref="C124:J124">SUM(C125)</f>
        <v>2999327</v>
      </c>
      <c r="D124" s="10">
        <f t="shared" si="49"/>
        <v>0</v>
      </c>
      <c r="E124" s="10">
        <f t="shared" si="49"/>
        <v>882094</v>
      </c>
      <c r="F124" s="10">
        <f t="shared" si="49"/>
        <v>2117233</v>
      </c>
      <c r="G124" s="10">
        <f t="shared" si="49"/>
        <v>578528.24</v>
      </c>
      <c r="H124" s="10">
        <f t="shared" si="49"/>
        <v>0</v>
      </c>
      <c r="I124" s="10">
        <f t="shared" si="49"/>
        <v>0</v>
      </c>
      <c r="J124" s="10">
        <f t="shared" si="49"/>
        <v>578528.24</v>
      </c>
      <c r="K124" s="11">
        <f t="shared" si="0"/>
        <v>19.28860174299101</v>
      </c>
    </row>
    <row r="125" spans="1:11" ht="47.25" outlineLevel="4">
      <c r="A125" s="8" t="s">
        <v>210</v>
      </c>
      <c r="B125" s="9" t="s">
        <v>211</v>
      </c>
      <c r="C125" s="10">
        <f aca="true" t="shared" si="50" ref="C125:J125">SUM(C126:C128)</f>
        <v>2999327</v>
      </c>
      <c r="D125" s="10">
        <f t="shared" si="50"/>
        <v>0</v>
      </c>
      <c r="E125" s="10">
        <f t="shared" si="50"/>
        <v>882094</v>
      </c>
      <c r="F125" s="10">
        <f t="shared" si="50"/>
        <v>2117233</v>
      </c>
      <c r="G125" s="10">
        <f t="shared" si="50"/>
        <v>578528.24</v>
      </c>
      <c r="H125" s="10">
        <f t="shared" si="50"/>
        <v>0</v>
      </c>
      <c r="I125" s="10">
        <f t="shared" si="50"/>
        <v>0</v>
      </c>
      <c r="J125" s="10">
        <f t="shared" si="50"/>
        <v>578528.24</v>
      </c>
      <c r="K125" s="11">
        <f t="shared" si="0"/>
        <v>19.28860174299101</v>
      </c>
    </row>
    <row r="126" spans="1:11" ht="94.5" outlineLevel="5">
      <c r="A126" s="12" t="s">
        <v>212</v>
      </c>
      <c r="B126" s="13" t="s">
        <v>213</v>
      </c>
      <c r="C126" s="14">
        <f>SUM(D126+E126+F126)</f>
        <v>1837020</v>
      </c>
      <c r="D126" s="14"/>
      <c r="E126" s="14"/>
      <c r="F126" s="23">
        <v>1837020</v>
      </c>
      <c r="G126" s="14">
        <f>SUM(H126+I126+J126)</f>
        <v>520944.33</v>
      </c>
      <c r="H126" s="14"/>
      <c r="I126" s="14"/>
      <c r="J126" s="14">
        <v>520944.33</v>
      </c>
      <c r="K126" s="16">
        <f t="shared" si="0"/>
        <v>28.358119672077603</v>
      </c>
    </row>
    <row r="127" spans="1:11" ht="127.5" customHeight="1" outlineLevel="5">
      <c r="A127" s="12" t="s">
        <v>214</v>
      </c>
      <c r="B127" s="13" t="s">
        <v>215</v>
      </c>
      <c r="C127" s="14">
        <f>SUM(D127+E127+F127)</f>
        <v>280213</v>
      </c>
      <c r="D127" s="14"/>
      <c r="E127" s="14"/>
      <c r="F127" s="23">
        <v>280213</v>
      </c>
      <c r="G127" s="14">
        <f>SUM(H127+I127+J127)</f>
        <v>57583.91</v>
      </c>
      <c r="H127" s="14"/>
      <c r="I127" s="14"/>
      <c r="J127" s="14">
        <v>57583.91</v>
      </c>
      <c r="K127" s="16">
        <f t="shared" si="0"/>
        <v>20.55004942668613</v>
      </c>
    </row>
    <row r="128" spans="1:11" ht="63" outlineLevel="5">
      <c r="A128" s="12" t="s">
        <v>216</v>
      </c>
      <c r="B128" s="17" t="s">
        <v>217</v>
      </c>
      <c r="C128" s="14">
        <f>SUM(D128+E128+F128)</f>
        <v>882094</v>
      </c>
      <c r="D128" s="14"/>
      <c r="E128" s="14">
        <v>882094</v>
      </c>
      <c r="F128" s="24"/>
      <c r="G128" s="14">
        <f>SUM(H128+I128+J128)</f>
        <v>0</v>
      </c>
      <c r="H128" s="14"/>
      <c r="I128" s="14"/>
      <c r="J128" s="14"/>
      <c r="K128" s="16">
        <f t="shared" si="0"/>
        <v>0</v>
      </c>
    </row>
    <row r="129" spans="1:11" ht="47.25" outlineLevel="5">
      <c r="A129" s="8" t="s">
        <v>468</v>
      </c>
      <c r="B129" s="66" t="s">
        <v>465</v>
      </c>
      <c r="C129" s="10">
        <f>SUM(C130)</f>
        <v>30000</v>
      </c>
      <c r="D129" s="10">
        <f aca="true" t="shared" si="51" ref="D129:J129">SUM(D130)</f>
        <v>0</v>
      </c>
      <c r="E129" s="10">
        <f t="shared" si="51"/>
        <v>0</v>
      </c>
      <c r="F129" s="10">
        <f t="shared" si="51"/>
        <v>30000</v>
      </c>
      <c r="G129" s="10">
        <f t="shared" si="51"/>
        <v>0</v>
      </c>
      <c r="H129" s="10">
        <f t="shared" si="51"/>
        <v>0</v>
      </c>
      <c r="I129" s="10">
        <f t="shared" si="51"/>
        <v>0</v>
      </c>
      <c r="J129" s="10">
        <f t="shared" si="51"/>
        <v>0</v>
      </c>
      <c r="K129" s="11">
        <f t="shared" si="0"/>
        <v>0</v>
      </c>
    </row>
    <row r="130" spans="1:11" ht="47.25" outlineLevel="5">
      <c r="A130" s="8" t="s">
        <v>469</v>
      </c>
      <c r="B130" s="66" t="s">
        <v>466</v>
      </c>
      <c r="C130" s="10">
        <f>SUM(C131)</f>
        <v>30000</v>
      </c>
      <c r="D130" s="10">
        <f aca="true" t="shared" si="52" ref="D130:J130">SUM(D131)</f>
        <v>0</v>
      </c>
      <c r="E130" s="10">
        <f t="shared" si="52"/>
        <v>0</v>
      </c>
      <c r="F130" s="10">
        <f t="shared" si="52"/>
        <v>30000</v>
      </c>
      <c r="G130" s="10">
        <f t="shared" si="52"/>
        <v>0</v>
      </c>
      <c r="H130" s="10">
        <f t="shared" si="52"/>
        <v>0</v>
      </c>
      <c r="I130" s="10">
        <f t="shared" si="52"/>
        <v>0</v>
      </c>
      <c r="J130" s="10">
        <f t="shared" si="52"/>
        <v>0</v>
      </c>
      <c r="K130" s="11">
        <f t="shared" si="0"/>
        <v>0</v>
      </c>
    </row>
    <row r="131" spans="1:11" ht="47.25" outlineLevel="5">
      <c r="A131" s="12" t="s">
        <v>470</v>
      </c>
      <c r="B131" s="17" t="s">
        <v>467</v>
      </c>
      <c r="C131" s="14">
        <f>SUM(D131:F131)</f>
        <v>30000</v>
      </c>
      <c r="D131" s="14"/>
      <c r="E131" s="23"/>
      <c r="F131" s="75">
        <v>30000</v>
      </c>
      <c r="G131" s="74">
        <f>SUM(H131:J131)</f>
        <v>0</v>
      </c>
      <c r="H131" s="14"/>
      <c r="I131" s="14"/>
      <c r="J131" s="14"/>
      <c r="K131" s="16">
        <f t="shared" si="0"/>
        <v>0</v>
      </c>
    </row>
    <row r="132" spans="1:11" ht="63" outlineLevel="1">
      <c r="A132" s="8" t="s">
        <v>218</v>
      </c>
      <c r="B132" s="9" t="s">
        <v>219</v>
      </c>
      <c r="C132" s="10">
        <f aca="true" t="shared" si="53" ref="C132:J132">SUM(C133+C141+C145)</f>
        <v>16041440.38</v>
      </c>
      <c r="D132" s="10">
        <f t="shared" si="53"/>
        <v>0</v>
      </c>
      <c r="E132" s="10">
        <f t="shared" si="53"/>
        <v>6617040.38</v>
      </c>
      <c r="F132" s="33">
        <f t="shared" si="53"/>
        <v>9424400</v>
      </c>
      <c r="G132" s="10">
        <f t="shared" si="53"/>
        <v>1689723.4</v>
      </c>
      <c r="H132" s="10">
        <f t="shared" si="53"/>
        <v>0</v>
      </c>
      <c r="I132" s="10">
        <f t="shared" si="53"/>
        <v>0</v>
      </c>
      <c r="J132" s="10">
        <f t="shared" si="53"/>
        <v>1689723.4</v>
      </c>
      <c r="K132" s="11">
        <f t="shared" si="0"/>
        <v>10.533489262639392</v>
      </c>
    </row>
    <row r="133" spans="1:11" ht="50.25" customHeight="1" outlineLevel="2">
      <c r="A133" s="8" t="s">
        <v>220</v>
      </c>
      <c r="B133" s="9" t="s">
        <v>221</v>
      </c>
      <c r="C133" s="10">
        <f aca="true" t="shared" si="54" ref="C133:J133">SUM(C134)</f>
        <v>14840440.38</v>
      </c>
      <c r="D133" s="10">
        <f t="shared" si="54"/>
        <v>0</v>
      </c>
      <c r="E133" s="10">
        <f t="shared" si="54"/>
        <v>6617040.38</v>
      </c>
      <c r="F133" s="10">
        <f t="shared" si="54"/>
        <v>8223400</v>
      </c>
      <c r="G133" s="10">
        <f t="shared" si="54"/>
        <v>1489723.4</v>
      </c>
      <c r="H133" s="10">
        <f t="shared" si="54"/>
        <v>0</v>
      </c>
      <c r="I133" s="10">
        <f t="shared" si="54"/>
        <v>0</v>
      </c>
      <c r="J133" s="10">
        <f t="shared" si="54"/>
        <v>1489723.4</v>
      </c>
      <c r="K133" s="11">
        <f t="shared" si="0"/>
        <v>10.038269497768097</v>
      </c>
    </row>
    <row r="134" spans="1:11" ht="31.5" outlineLevel="4">
      <c r="A134" s="8" t="s">
        <v>222</v>
      </c>
      <c r="B134" s="9" t="s">
        <v>223</v>
      </c>
      <c r="C134" s="10">
        <f>SUM(C135:C140)</f>
        <v>14840440.38</v>
      </c>
      <c r="D134" s="10">
        <f aca="true" t="shared" si="55" ref="D134:J134">SUM(D135:D140)</f>
        <v>0</v>
      </c>
      <c r="E134" s="10">
        <f t="shared" si="55"/>
        <v>6617040.38</v>
      </c>
      <c r="F134" s="10">
        <f t="shared" si="55"/>
        <v>8223400</v>
      </c>
      <c r="G134" s="10">
        <f t="shared" si="55"/>
        <v>1489723.4</v>
      </c>
      <c r="H134" s="10">
        <f t="shared" si="55"/>
        <v>0</v>
      </c>
      <c r="I134" s="10">
        <f t="shared" si="55"/>
        <v>0</v>
      </c>
      <c r="J134" s="10">
        <f t="shared" si="55"/>
        <v>1489723.4</v>
      </c>
      <c r="K134" s="11">
        <f t="shared" si="0"/>
        <v>10.038269497768097</v>
      </c>
    </row>
    <row r="135" spans="1:11" ht="33.75" customHeight="1" outlineLevel="5">
      <c r="A135" s="12" t="s">
        <v>224</v>
      </c>
      <c r="B135" s="13" t="s">
        <v>225</v>
      </c>
      <c r="C135" s="14">
        <f>SUM(D135+E135+F135)</f>
        <v>3625626.38</v>
      </c>
      <c r="D135" s="14"/>
      <c r="E135" s="14"/>
      <c r="F135" s="23">
        <v>3625626.38</v>
      </c>
      <c r="G135" s="14">
        <f>SUM(H135+I135+J135)</f>
        <v>0</v>
      </c>
      <c r="H135" s="14"/>
      <c r="I135" s="14"/>
      <c r="J135" s="14"/>
      <c r="K135" s="16">
        <f t="shared" si="0"/>
        <v>0</v>
      </c>
    </row>
    <row r="136" spans="1:11" ht="63" outlineLevel="5">
      <c r="A136" s="12" t="s">
        <v>226</v>
      </c>
      <c r="B136" s="13" t="s">
        <v>227</v>
      </c>
      <c r="C136" s="14">
        <f>SUM(D136+E136+F136)</f>
        <v>1249508.33</v>
      </c>
      <c r="D136" s="14"/>
      <c r="E136" s="14"/>
      <c r="F136" s="23">
        <v>1249508.33</v>
      </c>
      <c r="G136" s="14">
        <f>SUM(H136+I136+J136)</f>
        <v>612100</v>
      </c>
      <c r="H136" s="14"/>
      <c r="I136" s="14"/>
      <c r="J136" s="14">
        <v>612100</v>
      </c>
      <c r="K136" s="16">
        <f t="shared" si="0"/>
        <v>48.98726845622549</v>
      </c>
    </row>
    <row r="137" spans="1:11" ht="46.5" customHeight="1" outlineLevel="5">
      <c r="A137" s="12" t="s">
        <v>228</v>
      </c>
      <c r="B137" s="13" t="s">
        <v>229</v>
      </c>
      <c r="C137" s="14">
        <f>SUM(D137+E137+F137)</f>
        <v>1659000</v>
      </c>
      <c r="D137" s="14"/>
      <c r="E137" s="14"/>
      <c r="F137" s="23">
        <v>1659000</v>
      </c>
      <c r="G137" s="14">
        <f>SUM(H137+I137+J137)</f>
        <v>877623.4</v>
      </c>
      <c r="H137" s="14"/>
      <c r="I137" s="14"/>
      <c r="J137" s="15">
        <v>877623.4</v>
      </c>
      <c r="K137" s="16">
        <f t="shared" si="0"/>
        <v>52.90074743821579</v>
      </c>
    </row>
    <row r="138" spans="1:11" ht="48" customHeight="1" outlineLevel="5">
      <c r="A138" s="12" t="s">
        <v>230</v>
      </c>
      <c r="B138" s="13" t="s">
        <v>231</v>
      </c>
      <c r="C138" s="14">
        <f>SUM(D138+E138+F138)</f>
        <v>1341000</v>
      </c>
      <c r="D138" s="14"/>
      <c r="E138" s="14"/>
      <c r="F138" s="23">
        <v>1341000</v>
      </c>
      <c r="G138" s="14">
        <f>SUM(H138+I138+J138)</f>
        <v>0</v>
      </c>
      <c r="H138" s="14"/>
      <c r="I138" s="14"/>
      <c r="J138" s="15"/>
      <c r="K138" s="16">
        <f t="shared" si="0"/>
        <v>0</v>
      </c>
    </row>
    <row r="139" spans="1:11" ht="93.75" customHeight="1" outlineLevel="5">
      <c r="A139" s="12" t="s">
        <v>424</v>
      </c>
      <c r="B139" s="13" t="s">
        <v>425</v>
      </c>
      <c r="C139" s="14">
        <f>SUM(D139+E139+F139)</f>
        <v>5912674.09</v>
      </c>
      <c r="D139" s="14"/>
      <c r="E139" s="14">
        <v>5617040.38</v>
      </c>
      <c r="F139" s="23">
        <v>295633.71</v>
      </c>
      <c r="G139" s="14">
        <f>SUM(H139+I139+J139)</f>
        <v>0</v>
      </c>
      <c r="H139" s="14"/>
      <c r="I139" s="14"/>
      <c r="J139" s="15"/>
      <c r="K139" s="16">
        <f t="shared" si="0"/>
        <v>0</v>
      </c>
    </row>
    <row r="140" spans="1:11" ht="31.5" outlineLevel="5">
      <c r="A140" s="12" t="s">
        <v>472</v>
      </c>
      <c r="B140" s="17" t="s">
        <v>471</v>
      </c>
      <c r="C140" s="14">
        <f>SUM(D140+E140+F140)</f>
        <v>1052631.58</v>
      </c>
      <c r="D140" s="14"/>
      <c r="E140" s="14">
        <v>1000000</v>
      </c>
      <c r="F140" s="23">
        <v>52631.58</v>
      </c>
      <c r="G140" s="14">
        <f>SUM(H140+I140+J140)</f>
        <v>0</v>
      </c>
      <c r="H140" s="14"/>
      <c r="I140" s="14"/>
      <c r="J140" s="15"/>
      <c r="K140" s="16"/>
    </row>
    <row r="141" spans="1:11" ht="47.25" customHeight="1" outlineLevel="2">
      <c r="A141" s="8" t="s">
        <v>232</v>
      </c>
      <c r="B141" s="9" t="s">
        <v>233</v>
      </c>
      <c r="C141" s="10">
        <f aca="true" t="shared" si="56" ref="C141:J141">SUM(C142)</f>
        <v>1200000</v>
      </c>
      <c r="D141" s="10">
        <f t="shared" si="56"/>
        <v>0</v>
      </c>
      <c r="E141" s="10">
        <f t="shared" si="56"/>
        <v>0</v>
      </c>
      <c r="F141" s="10">
        <f t="shared" si="56"/>
        <v>1200000</v>
      </c>
      <c r="G141" s="10">
        <f t="shared" si="56"/>
        <v>200000</v>
      </c>
      <c r="H141" s="10">
        <f t="shared" si="56"/>
        <v>0</v>
      </c>
      <c r="I141" s="10">
        <f t="shared" si="56"/>
        <v>0</v>
      </c>
      <c r="J141" s="10">
        <f t="shared" si="56"/>
        <v>200000</v>
      </c>
      <c r="K141" s="11">
        <f t="shared" si="0"/>
        <v>16.666666666666664</v>
      </c>
    </row>
    <row r="142" spans="1:11" ht="47.25" customHeight="1" outlineLevel="4">
      <c r="A142" s="8" t="s">
        <v>234</v>
      </c>
      <c r="B142" s="9" t="s">
        <v>235</v>
      </c>
      <c r="C142" s="10">
        <f>SUM(C143:C144)</f>
        <v>1200000</v>
      </c>
      <c r="D142" s="10">
        <f aca="true" t="shared" si="57" ref="D142:J142">SUM(D143:D144)</f>
        <v>0</v>
      </c>
      <c r="E142" s="10">
        <f t="shared" si="57"/>
        <v>0</v>
      </c>
      <c r="F142" s="10">
        <f t="shared" si="57"/>
        <v>1200000</v>
      </c>
      <c r="G142" s="10">
        <f t="shared" si="57"/>
        <v>200000</v>
      </c>
      <c r="H142" s="10">
        <f t="shared" si="57"/>
        <v>0</v>
      </c>
      <c r="I142" s="10">
        <f t="shared" si="57"/>
        <v>0</v>
      </c>
      <c r="J142" s="10">
        <f t="shared" si="57"/>
        <v>200000</v>
      </c>
      <c r="K142" s="11">
        <f t="shared" si="0"/>
        <v>16.666666666666664</v>
      </c>
    </row>
    <row r="143" spans="1:11" ht="47.25" customHeight="1" outlineLevel="4">
      <c r="A143" s="12" t="s">
        <v>474</v>
      </c>
      <c r="B143" s="17" t="s">
        <v>473</v>
      </c>
      <c r="C143" s="14">
        <f>SUM(D143+E143+F143)</f>
        <v>200000</v>
      </c>
      <c r="D143" s="14"/>
      <c r="E143" s="14"/>
      <c r="F143" s="14">
        <v>200000</v>
      </c>
      <c r="G143" s="14">
        <f>SUM(H143+I143+J143)</f>
        <v>200000</v>
      </c>
      <c r="H143" s="14"/>
      <c r="I143" s="14"/>
      <c r="J143" s="14">
        <v>200000</v>
      </c>
      <c r="K143" s="16"/>
    </row>
    <row r="144" spans="1:11" ht="91.5" customHeight="1" outlineLevel="5">
      <c r="A144" s="12" t="s">
        <v>236</v>
      </c>
      <c r="B144" s="13" t="s">
        <v>237</v>
      </c>
      <c r="C144" s="14">
        <f>SUM(D144+E144+F144)</f>
        <v>1000000</v>
      </c>
      <c r="D144" s="14"/>
      <c r="E144" s="14"/>
      <c r="F144" s="15">
        <v>1000000</v>
      </c>
      <c r="G144" s="14">
        <f>SUM(H144+I144+J144)</f>
        <v>0</v>
      </c>
      <c r="H144" s="14"/>
      <c r="I144" s="14"/>
      <c r="J144" s="15"/>
      <c r="K144" s="16">
        <f t="shared" si="0"/>
        <v>0</v>
      </c>
    </row>
    <row r="145" spans="1:11" ht="47.25" outlineLevel="2">
      <c r="A145" s="8" t="s">
        <v>238</v>
      </c>
      <c r="B145" s="9" t="s">
        <v>239</v>
      </c>
      <c r="C145" s="10">
        <f aca="true" t="shared" si="58" ref="C145:I145">SUM(C146)</f>
        <v>1000</v>
      </c>
      <c r="D145" s="10">
        <f t="shared" si="58"/>
        <v>0</v>
      </c>
      <c r="E145" s="10">
        <f t="shared" si="58"/>
        <v>0</v>
      </c>
      <c r="F145" s="10">
        <f t="shared" si="58"/>
        <v>1000</v>
      </c>
      <c r="G145" s="10">
        <f t="shared" si="58"/>
        <v>0</v>
      </c>
      <c r="H145" s="10">
        <f t="shared" si="58"/>
        <v>0</v>
      </c>
      <c r="I145" s="10">
        <f t="shared" si="58"/>
        <v>0</v>
      </c>
      <c r="J145" s="10">
        <f>SUM(J146)</f>
        <v>0</v>
      </c>
      <c r="K145" s="11">
        <f t="shared" si="0"/>
        <v>0</v>
      </c>
    </row>
    <row r="146" spans="1:11" ht="46.5" customHeight="1" outlineLevel="4">
      <c r="A146" s="8" t="s">
        <v>240</v>
      </c>
      <c r="B146" s="9" t="s">
        <v>241</v>
      </c>
      <c r="C146" s="10">
        <f aca="true" t="shared" si="59" ref="C146:J146">SUM(C147:C148)</f>
        <v>1000</v>
      </c>
      <c r="D146" s="10">
        <f t="shared" si="59"/>
        <v>0</v>
      </c>
      <c r="E146" s="10">
        <f t="shared" si="59"/>
        <v>0</v>
      </c>
      <c r="F146" s="10">
        <f t="shared" si="59"/>
        <v>1000</v>
      </c>
      <c r="G146" s="10">
        <f t="shared" si="59"/>
        <v>0</v>
      </c>
      <c r="H146" s="10">
        <f t="shared" si="59"/>
        <v>0</v>
      </c>
      <c r="I146" s="10">
        <f t="shared" si="59"/>
        <v>0</v>
      </c>
      <c r="J146" s="10">
        <f t="shared" si="59"/>
        <v>0</v>
      </c>
      <c r="K146" s="11">
        <f t="shared" si="0"/>
        <v>0</v>
      </c>
    </row>
    <row r="147" spans="1:11" ht="63" outlineLevel="5">
      <c r="A147" s="12" t="s">
        <v>242</v>
      </c>
      <c r="B147" s="13" t="s">
        <v>243</v>
      </c>
      <c r="C147" s="14">
        <f>SUM(D147+E147+F147)</f>
        <v>500</v>
      </c>
      <c r="D147" s="14"/>
      <c r="E147" s="14"/>
      <c r="F147" s="23">
        <v>500</v>
      </c>
      <c r="G147" s="14">
        <f>SUM(H147+I147+J147)</f>
        <v>0</v>
      </c>
      <c r="H147" s="14"/>
      <c r="I147" s="14"/>
      <c r="J147" s="14"/>
      <c r="K147" s="16">
        <f t="shared" si="0"/>
        <v>0</v>
      </c>
    </row>
    <row r="148" spans="1:11" ht="30" customHeight="1" outlineLevel="5">
      <c r="A148" s="12" t="s">
        <v>244</v>
      </c>
      <c r="B148" s="13" t="s">
        <v>245</v>
      </c>
      <c r="C148" s="14">
        <f>SUM(D148+E148+F148)</f>
        <v>500</v>
      </c>
      <c r="D148" s="14"/>
      <c r="E148" s="14"/>
      <c r="F148" s="23">
        <v>500</v>
      </c>
      <c r="G148" s="14">
        <f>SUM(H148+I148+J148)</f>
        <v>0</v>
      </c>
      <c r="H148" s="14"/>
      <c r="I148" s="14"/>
      <c r="J148" s="14"/>
      <c r="K148" s="16">
        <f t="shared" si="0"/>
        <v>0</v>
      </c>
    </row>
    <row r="149" spans="1:11" ht="63" outlineLevel="1">
      <c r="A149" s="8" t="s">
        <v>246</v>
      </c>
      <c r="B149" s="9" t="s">
        <v>247</v>
      </c>
      <c r="C149" s="10">
        <f>SUM(C150+C154+C157)</f>
        <v>353026.32</v>
      </c>
      <c r="D149" s="10">
        <f aca="true" t="shared" si="60" ref="D149:J149">SUM(D150+D154+D157)</f>
        <v>0</v>
      </c>
      <c r="E149" s="10">
        <f t="shared" si="60"/>
        <v>335375</v>
      </c>
      <c r="F149" s="10">
        <f t="shared" si="60"/>
        <v>17651.32</v>
      </c>
      <c r="G149" s="10">
        <f t="shared" si="60"/>
        <v>0</v>
      </c>
      <c r="H149" s="10">
        <f t="shared" si="60"/>
        <v>0</v>
      </c>
      <c r="I149" s="10">
        <f t="shared" si="60"/>
        <v>0</v>
      </c>
      <c r="J149" s="10">
        <f t="shared" si="60"/>
        <v>0</v>
      </c>
      <c r="K149" s="11">
        <f t="shared" si="0"/>
        <v>0</v>
      </c>
    </row>
    <row r="150" spans="1:11" ht="47.25" outlineLevel="2">
      <c r="A150" s="8" t="s">
        <v>248</v>
      </c>
      <c r="B150" s="9" t="s">
        <v>249</v>
      </c>
      <c r="C150" s="10">
        <f aca="true" t="shared" si="61" ref="C150:J150">SUM(C151+C153)</f>
        <v>0</v>
      </c>
      <c r="D150" s="10">
        <f t="shared" si="61"/>
        <v>0</v>
      </c>
      <c r="E150" s="10">
        <f t="shared" si="61"/>
        <v>0</v>
      </c>
      <c r="F150" s="10">
        <f t="shared" si="61"/>
        <v>0</v>
      </c>
      <c r="G150" s="10">
        <f t="shared" si="61"/>
        <v>0</v>
      </c>
      <c r="H150" s="10">
        <f t="shared" si="61"/>
        <v>0</v>
      </c>
      <c r="I150" s="10">
        <f t="shared" si="61"/>
        <v>0</v>
      </c>
      <c r="J150" s="10">
        <f t="shared" si="61"/>
        <v>0</v>
      </c>
      <c r="K150" s="11" t="e">
        <f t="shared" si="0"/>
        <v>#DIV/0!</v>
      </c>
    </row>
    <row r="151" spans="1:11" ht="78.75" outlineLevel="4">
      <c r="A151" s="8" t="s">
        <v>250</v>
      </c>
      <c r="B151" s="9" t="s">
        <v>251</v>
      </c>
      <c r="C151" s="10">
        <f aca="true" t="shared" si="62" ref="C151:J151">SUM(C152:C152)</f>
        <v>0</v>
      </c>
      <c r="D151" s="10">
        <f t="shared" si="62"/>
        <v>0</v>
      </c>
      <c r="E151" s="10">
        <f t="shared" si="62"/>
        <v>0</v>
      </c>
      <c r="F151" s="10">
        <f t="shared" si="62"/>
        <v>0</v>
      </c>
      <c r="G151" s="10">
        <f t="shared" si="62"/>
        <v>0</v>
      </c>
      <c r="H151" s="10">
        <f t="shared" si="62"/>
        <v>0</v>
      </c>
      <c r="I151" s="10">
        <f t="shared" si="62"/>
        <v>0</v>
      </c>
      <c r="J151" s="10">
        <f t="shared" si="62"/>
        <v>0</v>
      </c>
      <c r="K151" s="11" t="e">
        <f t="shared" si="0"/>
        <v>#DIV/0!</v>
      </c>
    </row>
    <row r="152" spans="1:11" ht="63" outlineLevel="5">
      <c r="A152" s="12" t="s">
        <v>252</v>
      </c>
      <c r="B152" s="13" t="s">
        <v>253</v>
      </c>
      <c r="C152" s="14">
        <f>SUM(D152+E152+F152)</f>
        <v>0</v>
      </c>
      <c r="D152" s="14"/>
      <c r="E152" s="14"/>
      <c r="F152" s="15"/>
      <c r="G152" s="14">
        <f>SUM(H152+I152+J152)</f>
        <v>0</v>
      </c>
      <c r="H152" s="14"/>
      <c r="I152" s="14"/>
      <c r="J152" s="15"/>
      <c r="K152" s="16" t="e">
        <f t="shared" si="0"/>
        <v>#DIV/0!</v>
      </c>
    </row>
    <row r="153" spans="1:11" ht="78.75" outlineLevel="5">
      <c r="A153" s="25" t="s">
        <v>254</v>
      </c>
      <c r="B153" s="26" t="s">
        <v>255</v>
      </c>
      <c r="C153" s="14">
        <f>SUM(D153+E153+F153)</f>
        <v>0</v>
      </c>
      <c r="D153" s="14"/>
      <c r="E153" s="14"/>
      <c r="F153" s="15"/>
      <c r="G153" s="14">
        <f>SUM(H153+I153+J153)</f>
        <v>0</v>
      </c>
      <c r="H153" s="14"/>
      <c r="I153" s="14"/>
      <c r="J153" s="15"/>
      <c r="K153" s="16" t="e">
        <f t="shared" si="0"/>
        <v>#DIV/0!</v>
      </c>
    </row>
    <row r="154" spans="1:11" ht="31.5" outlineLevel="5">
      <c r="A154" s="65" t="s">
        <v>442</v>
      </c>
      <c r="B154" s="66" t="s">
        <v>446</v>
      </c>
      <c r="C154" s="10">
        <f>SUM(C155)</f>
        <v>290526.32</v>
      </c>
      <c r="D154" s="10">
        <f aca="true" t="shared" si="63" ref="D154:J154">SUM(D155)</f>
        <v>0</v>
      </c>
      <c r="E154" s="10">
        <f t="shared" si="63"/>
        <v>276000</v>
      </c>
      <c r="F154" s="10">
        <f t="shared" si="63"/>
        <v>14526.32</v>
      </c>
      <c r="G154" s="10">
        <f t="shared" si="63"/>
        <v>0</v>
      </c>
      <c r="H154" s="10">
        <f t="shared" si="63"/>
        <v>0</v>
      </c>
      <c r="I154" s="10">
        <f t="shared" si="63"/>
        <v>0</v>
      </c>
      <c r="J154" s="10">
        <f t="shared" si="63"/>
        <v>0</v>
      </c>
      <c r="K154" s="16">
        <f t="shared" si="0"/>
        <v>0</v>
      </c>
    </row>
    <row r="155" spans="1:11" ht="47.25" outlineLevel="5">
      <c r="A155" s="65" t="s">
        <v>443</v>
      </c>
      <c r="B155" s="66" t="s">
        <v>447</v>
      </c>
      <c r="C155" s="10">
        <f>SUM(C156)</f>
        <v>290526.32</v>
      </c>
      <c r="D155" s="10">
        <f aca="true" t="shared" si="64" ref="D155:J155">SUM(D156)</f>
        <v>0</v>
      </c>
      <c r="E155" s="10">
        <f t="shared" si="64"/>
        <v>276000</v>
      </c>
      <c r="F155" s="10">
        <f t="shared" si="64"/>
        <v>14526.32</v>
      </c>
      <c r="G155" s="10">
        <f t="shared" si="64"/>
        <v>0</v>
      </c>
      <c r="H155" s="10">
        <f t="shared" si="64"/>
        <v>0</v>
      </c>
      <c r="I155" s="10">
        <f t="shared" si="64"/>
        <v>0</v>
      </c>
      <c r="J155" s="10">
        <f t="shared" si="64"/>
        <v>0</v>
      </c>
      <c r="K155" s="16">
        <f t="shared" si="0"/>
        <v>0</v>
      </c>
    </row>
    <row r="156" spans="1:11" ht="78.75" outlineLevel="5">
      <c r="A156" s="25" t="s">
        <v>444</v>
      </c>
      <c r="B156" s="26" t="s">
        <v>445</v>
      </c>
      <c r="C156" s="14">
        <f>SUM(D156+E156+F156)</f>
        <v>290526.32</v>
      </c>
      <c r="D156" s="14"/>
      <c r="E156" s="14">
        <v>276000</v>
      </c>
      <c r="F156" s="15">
        <v>14526.32</v>
      </c>
      <c r="G156" s="14">
        <f>SUM(H156+I156+J156)</f>
        <v>0</v>
      </c>
      <c r="H156" s="14"/>
      <c r="I156" s="14"/>
      <c r="J156" s="15"/>
      <c r="K156" s="16">
        <f t="shared" si="0"/>
        <v>0</v>
      </c>
    </row>
    <row r="157" spans="1:11" ht="31.5" outlineLevel="5">
      <c r="A157" s="65" t="s">
        <v>478</v>
      </c>
      <c r="B157" s="21" t="s">
        <v>475</v>
      </c>
      <c r="C157" s="10">
        <f>SUM(C158)</f>
        <v>62500</v>
      </c>
      <c r="D157" s="10">
        <f aca="true" t="shared" si="65" ref="D157:J157">SUM(D158)</f>
        <v>0</v>
      </c>
      <c r="E157" s="10">
        <f t="shared" si="65"/>
        <v>59375</v>
      </c>
      <c r="F157" s="10">
        <f t="shared" si="65"/>
        <v>3125</v>
      </c>
      <c r="G157" s="10">
        <f t="shared" si="65"/>
        <v>0</v>
      </c>
      <c r="H157" s="10">
        <f t="shared" si="65"/>
        <v>0</v>
      </c>
      <c r="I157" s="10">
        <f t="shared" si="65"/>
        <v>0</v>
      </c>
      <c r="J157" s="10">
        <f t="shared" si="65"/>
        <v>0</v>
      </c>
      <c r="K157" s="11">
        <f t="shared" si="0"/>
        <v>0</v>
      </c>
    </row>
    <row r="158" spans="1:11" ht="63" outlineLevel="5">
      <c r="A158" s="65" t="s">
        <v>479</v>
      </c>
      <c r="B158" s="21" t="s">
        <v>476</v>
      </c>
      <c r="C158" s="10">
        <f>SUM(C159)</f>
        <v>62500</v>
      </c>
      <c r="D158" s="10">
        <f aca="true" t="shared" si="66" ref="D158:J158">SUM(D159)</f>
        <v>0</v>
      </c>
      <c r="E158" s="10">
        <f t="shared" si="66"/>
        <v>59375</v>
      </c>
      <c r="F158" s="10">
        <f t="shared" si="66"/>
        <v>3125</v>
      </c>
      <c r="G158" s="10">
        <f t="shared" si="66"/>
        <v>0</v>
      </c>
      <c r="H158" s="10">
        <f t="shared" si="66"/>
        <v>0</v>
      </c>
      <c r="I158" s="10">
        <f t="shared" si="66"/>
        <v>0</v>
      </c>
      <c r="J158" s="10">
        <f t="shared" si="66"/>
        <v>0</v>
      </c>
      <c r="K158" s="11">
        <f t="shared" si="0"/>
        <v>0</v>
      </c>
    </row>
    <row r="159" spans="1:11" ht="63" outlineLevel="5">
      <c r="A159" s="25" t="s">
        <v>480</v>
      </c>
      <c r="B159" s="22" t="s">
        <v>477</v>
      </c>
      <c r="C159" s="14">
        <f>SUM(D159:F159)</f>
        <v>62500</v>
      </c>
      <c r="D159" s="14"/>
      <c r="E159" s="14">
        <v>59375</v>
      </c>
      <c r="F159" s="15">
        <v>3125</v>
      </c>
      <c r="G159" s="14">
        <f>SUM(H159:J159)</f>
        <v>0</v>
      </c>
      <c r="H159" s="14"/>
      <c r="I159" s="14"/>
      <c r="J159" s="15"/>
      <c r="K159" s="16">
        <f t="shared" si="0"/>
        <v>0</v>
      </c>
    </row>
    <row r="160" spans="1:11" ht="78.75" outlineLevel="1">
      <c r="A160" s="8" t="s">
        <v>256</v>
      </c>
      <c r="B160" s="9" t="s">
        <v>257</v>
      </c>
      <c r="C160" s="10">
        <f>SUM(C161+C164)</f>
        <v>4285167.01</v>
      </c>
      <c r="D160" s="10">
        <f aca="true" t="shared" si="67" ref="D160:J160">SUM(D161+D164)</f>
        <v>0</v>
      </c>
      <c r="E160" s="10">
        <f t="shared" si="67"/>
        <v>0</v>
      </c>
      <c r="F160" s="10">
        <f t="shared" si="67"/>
        <v>4285167.01</v>
      </c>
      <c r="G160" s="10">
        <f t="shared" si="67"/>
        <v>846227.12</v>
      </c>
      <c r="H160" s="10">
        <f t="shared" si="67"/>
        <v>0</v>
      </c>
      <c r="I160" s="10">
        <f t="shared" si="67"/>
        <v>0</v>
      </c>
      <c r="J160" s="10">
        <f t="shared" si="67"/>
        <v>846227.12</v>
      </c>
      <c r="K160" s="11">
        <f t="shared" si="0"/>
        <v>19.747821217357874</v>
      </c>
    </row>
    <row r="161" spans="1:11" ht="63" outlineLevel="2">
      <c r="A161" s="8" t="s">
        <v>258</v>
      </c>
      <c r="B161" s="9" t="s">
        <v>259</v>
      </c>
      <c r="C161" s="10">
        <f aca="true" t="shared" si="68" ref="C161:J162">SUM(C162)</f>
        <v>65195.01</v>
      </c>
      <c r="D161" s="10">
        <f t="shared" si="68"/>
        <v>0</v>
      </c>
      <c r="E161" s="10">
        <f t="shared" si="68"/>
        <v>0</v>
      </c>
      <c r="F161" s="10">
        <f t="shared" si="68"/>
        <v>65195.01</v>
      </c>
      <c r="G161" s="10">
        <f t="shared" si="68"/>
        <v>0</v>
      </c>
      <c r="H161" s="10">
        <f t="shared" si="68"/>
        <v>0</v>
      </c>
      <c r="I161" s="10">
        <f t="shared" si="68"/>
        <v>0</v>
      </c>
      <c r="J161" s="10">
        <f t="shared" si="68"/>
        <v>0</v>
      </c>
      <c r="K161" s="11">
        <f t="shared" si="0"/>
        <v>0</v>
      </c>
    </row>
    <row r="162" spans="1:11" ht="47.25" outlineLevel="4">
      <c r="A162" s="8" t="s">
        <v>260</v>
      </c>
      <c r="B162" s="9" t="s">
        <v>261</v>
      </c>
      <c r="C162" s="10">
        <f t="shared" si="68"/>
        <v>65195.01</v>
      </c>
      <c r="D162" s="10">
        <f t="shared" si="68"/>
        <v>0</v>
      </c>
      <c r="E162" s="10">
        <f t="shared" si="68"/>
        <v>0</v>
      </c>
      <c r="F162" s="10">
        <f t="shared" si="68"/>
        <v>65195.01</v>
      </c>
      <c r="G162" s="10">
        <f t="shared" si="68"/>
        <v>0</v>
      </c>
      <c r="H162" s="10">
        <f t="shared" si="68"/>
        <v>0</v>
      </c>
      <c r="I162" s="10">
        <f t="shared" si="68"/>
        <v>0</v>
      </c>
      <c r="J162" s="10">
        <f t="shared" si="68"/>
        <v>0</v>
      </c>
      <c r="K162" s="11">
        <f t="shared" si="0"/>
        <v>0</v>
      </c>
    </row>
    <row r="163" spans="1:11" ht="33.75" customHeight="1" outlineLevel="5">
      <c r="A163" s="12" t="s">
        <v>262</v>
      </c>
      <c r="B163" s="13" t="s">
        <v>263</v>
      </c>
      <c r="C163" s="14">
        <f>SUM(D163+E163+F163)</f>
        <v>65195.01</v>
      </c>
      <c r="D163" s="14"/>
      <c r="E163" s="14"/>
      <c r="F163" s="15">
        <v>65195.01</v>
      </c>
      <c r="G163" s="14">
        <f>SUM(H163+I163+J163)</f>
        <v>0</v>
      </c>
      <c r="H163" s="14"/>
      <c r="I163" s="14"/>
      <c r="J163" s="15"/>
      <c r="K163" s="16">
        <f t="shared" si="0"/>
        <v>0</v>
      </c>
    </row>
    <row r="164" spans="1:11" ht="63" outlineLevel="2">
      <c r="A164" s="8" t="s">
        <v>264</v>
      </c>
      <c r="B164" s="9" t="s">
        <v>265</v>
      </c>
      <c r="C164" s="10">
        <f aca="true" t="shared" si="69" ref="C164:J165">SUM(C165)</f>
        <v>4219972</v>
      </c>
      <c r="D164" s="10">
        <f t="shared" si="69"/>
        <v>0</v>
      </c>
      <c r="E164" s="10">
        <f t="shared" si="69"/>
        <v>0</v>
      </c>
      <c r="F164" s="10">
        <f t="shared" si="69"/>
        <v>4219972</v>
      </c>
      <c r="G164" s="10">
        <f t="shared" si="69"/>
        <v>846227.12</v>
      </c>
      <c r="H164" s="10">
        <f t="shared" si="69"/>
        <v>0</v>
      </c>
      <c r="I164" s="10">
        <f t="shared" si="69"/>
        <v>0</v>
      </c>
      <c r="J164" s="10">
        <f t="shared" si="69"/>
        <v>846227.12</v>
      </c>
      <c r="K164" s="11">
        <f t="shared" si="0"/>
        <v>20.052908407923088</v>
      </c>
    </row>
    <row r="165" spans="1:11" ht="78.75" outlineLevel="4">
      <c r="A165" s="8" t="s">
        <v>79</v>
      </c>
      <c r="B165" s="9" t="s">
        <v>266</v>
      </c>
      <c r="C165" s="10">
        <f t="shared" si="69"/>
        <v>4219972</v>
      </c>
      <c r="D165" s="10">
        <f t="shared" si="69"/>
        <v>0</v>
      </c>
      <c r="E165" s="10">
        <f t="shared" si="69"/>
        <v>0</v>
      </c>
      <c r="F165" s="10">
        <f t="shared" si="69"/>
        <v>4219972</v>
      </c>
      <c r="G165" s="10">
        <f t="shared" si="69"/>
        <v>846227.12</v>
      </c>
      <c r="H165" s="10">
        <f t="shared" si="69"/>
        <v>0</v>
      </c>
      <c r="I165" s="10">
        <f t="shared" si="69"/>
        <v>0</v>
      </c>
      <c r="J165" s="10">
        <f t="shared" si="69"/>
        <v>846227.12</v>
      </c>
      <c r="K165" s="11">
        <f t="shared" si="0"/>
        <v>20.052908407923088</v>
      </c>
    </row>
    <row r="166" spans="1:11" ht="50.25" customHeight="1" outlineLevel="5">
      <c r="A166" s="12" t="s">
        <v>267</v>
      </c>
      <c r="B166" s="13" t="s">
        <v>268</v>
      </c>
      <c r="C166" s="14">
        <f>SUM(D166+E166+F166)</f>
        <v>4219972</v>
      </c>
      <c r="D166" s="14"/>
      <c r="E166" s="14"/>
      <c r="F166" s="23">
        <v>4219972</v>
      </c>
      <c r="G166" s="14">
        <f>SUM(H166+I166+J166)</f>
        <v>846227.12</v>
      </c>
      <c r="H166" s="14"/>
      <c r="I166" s="14"/>
      <c r="J166" s="14">
        <v>846227.12</v>
      </c>
      <c r="K166" s="16">
        <f t="shared" si="0"/>
        <v>20.052908407923088</v>
      </c>
    </row>
    <row r="167" spans="1:11" ht="63" outlineLevel="1">
      <c r="A167" s="8" t="s">
        <v>269</v>
      </c>
      <c r="B167" s="9" t="s">
        <v>270</v>
      </c>
      <c r="C167" s="10">
        <f aca="true" t="shared" si="70" ref="C167:J167">SUM(C168+C173+C176+C184+C188+C191)</f>
        <v>25738966</v>
      </c>
      <c r="D167" s="10">
        <f t="shared" si="70"/>
        <v>0</v>
      </c>
      <c r="E167" s="10">
        <f t="shared" si="70"/>
        <v>0</v>
      </c>
      <c r="F167" s="10">
        <f t="shared" si="70"/>
        <v>25738966</v>
      </c>
      <c r="G167" s="10">
        <f t="shared" si="70"/>
        <v>5751162.02</v>
      </c>
      <c r="H167" s="10">
        <f t="shared" si="70"/>
        <v>0</v>
      </c>
      <c r="I167" s="10">
        <f t="shared" si="70"/>
        <v>0</v>
      </c>
      <c r="J167" s="10">
        <f t="shared" si="70"/>
        <v>5751162.02</v>
      </c>
      <c r="K167" s="11">
        <f t="shared" si="0"/>
        <v>22.3441843778806</v>
      </c>
    </row>
    <row r="168" spans="1:11" ht="31.5" outlineLevel="2">
      <c r="A168" s="8" t="s">
        <v>271</v>
      </c>
      <c r="B168" s="9" t="s">
        <v>272</v>
      </c>
      <c r="C168" s="10">
        <f aca="true" t="shared" si="71" ref="C168:J168">SUM(C169)</f>
        <v>36060</v>
      </c>
      <c r="D168" s="10">
        <f t="shared" si="71"/>
        <v>0</v>
      </c>
      <c r="E168" s="10">
        <f t="shared" si="71"/>
        <v>0</v>
      </c>
      <c r="F168" s="10">
        <f t="shared" si="71"/>
        <v>36060</v>
      </c>
      <c r="G168" s="10">
        <f t="shared" si="71"/>
        <v>26060</v>
      </c>
      <c r="H168" s="10">
        <f t="shared" si="71"/>
        <v>0</v>
      </c>
      <c r="I168" s="10">
        <f t="shared" si="71"/>
        <v>0</v>
      </c>
      <c r="J168" s="10">
        <f t="shared" si="71"/>
        <v>26060</v>
      </c>
      <c r="K168" s="11">
        <f t="shared" si="0"/>
        <v>72.26844148641153</v>
      </c>
    </row>
    <row r="169" spans="1:11" ht="31.5" outlineLevel="4">
      <c r="A169" s="8" t="s">
        <v>93</v>
      </c>
      <c r="B169" s="9" t="s">
        <v>273</v>
      </c>
      <c r="C169" s="10">
        <f>SUM(C170:C172)</f>
        <v>36060</v>
      </c>
      <c r="D169" s="10">
        <f aca="true" t="shared" si="72" ref="D169:J169">SUM(D170:D172)</f>
        <v>0</v>
      </c>
      <c r="E169" s="10">
        <f t="shared" si="72"/>
        <v>0</v>
      </c>
      <c r="F169" s="10">
        <f t="shared" si="72"/>
        <v>36060</v>
      </c>
      <c r="G169" s="10">
        <f t="shared" si="72"/>
        <v>26060</v>
      </c>
      <c r="H169" s="10">
        <f t="shared" si="72"/>
        <v>0</v>
      </c>
      <c r="I169" s="10">
        <f t="shared" si="72"/>
        <v>0</v>
      </c>
      <c r="J169" s="10">
        <f t="shared" si="72"/>
        <v>26060</v>
      </c>
      <c r="K169" s="11">
        <f t="shared" si="0"/>
        <v>72.26844148641153</v>
      </c>
    </row>
    <row r="170" spans="1:11" s="18" customFormat="1" ht="31.5" outlineLevel="4">
      <c r="A170" s="12" t="s">
        <v>481</v>
      </c>
      <c r="B170" s="13">
        <v>1110102098</v>
      </c>
      <c r="C170" s="14">
        <f>SUM(D170+E170+F170)</f>
        <v>10000</v>
      </c>
      <c r="D170" s="14"/>
      <c r="E170" s="14"/>
      <c r="F170" s="23">
        <v>10000</v>
      </c>
      <c r="G170" s="14">
        <f>SUM(H170+I170+J170)</f>
        <v>0</v>
      </c>
      <c r="H170" s="14"/>
      <c r="I170" s="14"/>
      <c r="J170" s="14"/>
      <c r="K170" s="16">
        <f t="shared" si="0"/>
        <v>0</v>
      </c>
    </row>
    <row r="171" spans="1:11" ht="47.25" outlineLevel="5">
      <c r="A171" s="12" t="s">
        <v>274</v>
      </c>
      <c r="B171" s="13" t="s">
        <v>275</v>
      </c>
      <c r="C171" s="14">
        <f>SUM(D171+E171+F171)</f>
        <v>26060</v>
      </c>
      <c r="D171" s="14"/>
      <c r="E171" s="14"/>
      <c r="F171" s="23">
        <v>26060</v>
      </c>
      <c r="G171" s="14">
        <f>SUM(H171+I171+J171)</f>
        <v>26060</v>
      </c>
      <c r="H171" s="14"/>
      <c r="I171" s="14"/>
      <c r="J171" s="14">
        <v>26060</v>
      </c>
      <c r="K171" s="16">
        <f t="shared" si="0"/>
        <v>100</v>
      </c>
    </row>
    <row r="172" spans="1:11" ht="78.75" outlineLevel="5">
      <c r="A172" s="12" t="s">
        <v>276</v>
      </c>
      <c r="B172" s="13" t="s">
        <v>277</v>
      </c>
      <c r="C172" s="14">
        <f>SUM(D172+E172+F172)</f>
        <v>0</v>
      </c>
      <c r="D172" s="14"/>
      <c r="E172" s="14"/>
      <c r="F172" s="23"/>
      <c r="G172" s="14">
        <f>SUM(H172+I172+J172)</f>
        <v>0</v>
      </c>
      <c r="H172" s="14"/>
      <c r="I172" s="14"/>
      <c r="J172" s="14"/>
      <c r="K172" s="16" t="e">
        <f t="shared" si="0"/>
        <v>#DIV/0!</v>
      </c>
    </row>
    <row r="173" spans="1:11" ht="32.25" customHeight="1" outlineLevel="2">
      <c r="A173" s="8" t="s">
        <v>278</v>
      </c>
      <c r="B173" s="9" t="s">
        <v>279</v>
      </c>
      <c r="C173" s="10">
        <f aca="true" t="shared" si="73" ref="C173:J174">SUM(C174)</f>
        <v>1700000</v>
      </c>
      <c r="D173" s="10">
        <f t="shared" si="73"/>
        <v>0</v>
      </c>
      <c r="E173" s="10">
        <f t="shared" si="73"/>
        <v>0</v>
      </c>
      <c r="F173" s="10">
        <f t="shared" si="73"/>
        <v>1700000</v>
      </c>
      <c r="G173" s="10">
        <f t="shared" si="73"/>
        <v>280670.23</v>
      </c>
      <c r="H173" s="10">
        <f t="shared" si="73"/>
        <v>0</v>
      </c>
      <c r="I173" s="10">
        <f t="shared" si="73"/>
        <v>0</v>
      </c>
      <c r="J173" s="10">
        <f t="shared" si="73"/>
        <v>280670.23</v>
      </c>
      <c r="K173" s="11">
        <f t="shared" si="0"/>
        <v>16.51001352941176</v>
      </c>
    </row>
    <row r="174" spans="1:11" ht="33.75" customHeight="1" outlineLevel="4">
      <c r="A174" s="8" t="s">
        <v>280</v>
      </c>
      <c r="B174" s="9" t="s">
        <v>281</v>
      </c>
      <c r="C174" s="10">
        <f t="shared" si="73"/>
        <v>1700000</v>
      </c>
      <c r="D174" s="10">
        <f t="shared" si="73"/>
        <v>0</v>
      </c>
      <c r="E174" s="10">
        <f t="shared" si="73"/>
        <v>0</v>
      </c>
      <c r="F174" s="10">
        <f t="shared" si="73"/>
        <v>1700000</v>
      </c>
      <c r="G174" s="10">
        <f t="shared" si="73"/>
        <v>280670.23</v>
      </c>
      <c r="H174" s="10">
        <f t="shared" si="73"/>
        <v>0</v>
      </c>
      <c r="I174" s="10">
        <f t="shared" si="73"/>
        <v>0</v>
      </c>
      <c r="J174" s="10">
        <f t="shared" si="73"/>
        <v>280670.23</v>
      </c>
      <c r="K174" s="11">
        <f t="shared" si="0"/>
        <v>16.51001352941176</v>
      </c>
    </row>
    <row r="175" spans="1:11" ht="78.75" outlineLevel="5">
      <c r="A175" s="12" t="s">
        <v>282</v>
      </c>
      <c r="B175" s="13" t="s">
        <v>283</v>
      </c>
      <c r="C175" s="14">
        <f>SUM(D175+E175+F175)</f>
        <v>1700000</v>
      </c>
      <c r="D175" s="14"/>
      <c r="E175" s="14"/>
      <c r="F175" s="15">
        <v>1700000</v>
      </c>
      <c r="G175" s="14">
        <f>SUM(H175+I175+J175)</f>
        <v>280670.23</v>
      </c>
      <c r="H175" s="14"/>
      <c r="I175" s="14"/>
      <c r="J175" s="15">
        <v>280670.23</v>
      </c>
      <c r="K175" s="16">
        <f t="shared" si="0"/>
        <v>16.51001352941176</v>
      </c>
    </row>
    <row r="176" spans="1:11" ht="63" outlineLevel="2">
      <c r="A176" s="8" t="s">
        <v>284</v>
      </c>
      <c r="B176" s="9" t="s">
        <v>285</v>
      </c>
      <c r="C176" s="10">
        <f aca="true" t="shared" si="74" ref="C176:J176">SUM(C177+C180+C182)</f>
        <v>280300</v>
      </c>
      <c r="D176" s="10">
        <f t="shared" si="74"/>
        <v>0</v>
      </c>
      <c r="E176" s="10">
        <f t="shared" si="74"/>
        <v>0</v>
      </c>
      <c r="F176" s="10">
        <f t="shared" si="74"/>
        <v>280300</v>
      </c>
      <c r="G176" s="10">
        <f t="shared" si="74"/>
        <v>177444.95</v>
      </c>
      <c r="H176" s="10">
        <f t="shared" si="74"/>
        <v>0</v>
      </c>
      <c r="I176" s="10">
        <f t="shared" si="74"/>
        <v>0</v>
      </c>
      <c r="J176" s="10">
        <f t="shared" si="74"/>
        <v>177444.95</v>
      </c>
      <c r="K176" s="11">
        <f t="shared" si="0"/>
        <v>63.30536924723511</v>
      </c>
    </row>
    <row r="177" spans="1:11" ht="63" outlineLevel="4">
      <c r="A177" s="8" t="s">
        <v>286</v>
      </c>
      <c r="B177" s="9" t="s">
        <v>287</v>
      </c>
      <c r="C177" s="10">
        <f>SUM(C178:C179)</f>
        <v>96000</v>
      </c>
      <c r="D177" s="10">
        <f aca="true" t="shared" si="75" ref="D177:J177">SUM(D178:D179)</f>
        <v>0</v>
      </c>
      <c r="E177" s="10">
        <f t="shared" si="75"/>
        <v>0</v>
      </c>
      <c r="F177" s="10">
        <f t="shared" si="75"/>
        <v>96000</v>
      </c>
      <c r="G177" s="10">
        <f t="shared" si="75"/>
        <v>11455.95</v>
      </c>
      <c r="H177" s="10">
        <f t="shared" si="75"/>
        <v>0</v>
      </c>
      <c r="I177" s="10">
        <f t="shared" si="75"/>
        <v>0</v>
      </c>
      <c r="J177" s="10">
        <f t="shared" si="75"/>
        <v>11455.95</v>
      </c>
      <c r="K177" s="11">
        <f t="shared" si="0"/>
        <v>11.93328125</v>
      </c>
    </row>
    <row r="178" spans="1:11" ht="94.5" outlineLevel="5">
      <c r="A178" s="12" t="s">
        <v>288</v>
      </c>
      <c r="B178" s="13" t="s">
        <v>289</v>
      </c>
      <c r="C178" s="14">
        <f>SUM(D178+E178+F178)</f>
        <v>86000</v>
      </c>
      <c r="D178" s="14"/>
      <c r="E178" s="14"/>
      <c r="F178" s="15">
        <v>86000</v>
      </c>
      <c r="G178" s="14">
        <f>SUM(H178+I178+J178)</f>
        <v>11455.95</v>
      </c>
      <c r="H178" s="14"/>
      <c r="I178" s="14"/>
      <c r="J178" s="15">
        <v>11455.95</v>
      </c>
      <c r="K178" s="16">
        <f t="shared" si="0"/>
        <v>13.320872093023256</v>
      </c>
    </row>
    <row r="179" spans="1:11" ht="15.75" outlineLevel="5">
      <c r="A179" s="12" t="s">
        <v>482</v>
      </c>
      <c r="B179" s="13">
        <v>1130102063</v>
      </c>
      <c r="C179" s="14">
        <f>SUM(D179+E179+F179)</f>
        <v>10000</v>
      </c>
      <c r="D179" s="14"/>
      <c r="E179" s="14"/>
      <c r="F179" s="15">
        <v>10000</v>
      </c>
      <c r="G179" s="14">
        <f>SUM(H179+I179+J179)</f>
        <v>0</v>
      </c>
      <c r="H179" s="14"/>
      <c r="I179" s="14"/>
      <c r="J179" s="15"/>
      <c r="K179" s="16">
        <f t="shared" si="0"/>
        <v>0</v>
      </c>
    </row>
    <row r="180" spans="1:11" ht="47.25" outlineLevel="4">
      <c r="A180" s="8" t="s">
        <v>290</v>
      </c>
      <c r="B180" s="9" t="s">
        <v>291</v>
      </c>
      <c r="C180" s="10">
        <f aca="true" t="shared" si="76" ref="C180:J180">SUM(C181)</f>
        <v>20000</v>
      </c>
      <c r="D180" s="10">
        <f t="shared" si="76"/>
        <v>0</v>
      </c>
      <c r="E180" s="10">
        <f t="shared" si="76"/>
        <v>0</v>
      </c>
      <c r="F180" s="10">
        <f t="shared" si="76"/>
        <v>20000</v>
      </c>
      <c r="G180" s="10">
        <f t="shared" si="76"/>
        <v>1689</v>
      </c>
      <c r="H180" s="10">
        <f t="shared" si="76"/>
        <v>0</v>
      </c>
      <c r="I180" s="10">
        <f t="shared" si="76"/>
        <v>0</v>
      </c>
      <c r="J180" s="10">
        <f t="shared" si="76"/>
        <v>1689</v>
      </c>
      <c r="K180" s="11">
        <f t="shared" si="0"/>
        <v>8.445</v>
      </c>
    </row>
    <row r="181" spans="1:11" ht="15.75" outlineLevel="5">
      <c r="A181" s="12" t="s">
        <v>292</v>
      </c>
      <c r="B181" s="13" t="s">
        <v>293</v>
      </c>
      <c r="C181" s="14">
        <f>SUM(D181+E181+F181)</f>
        <v>20000</v>
      </c>
      <c r="D181" s="14"/>
      <c r="E181" s="14"/>
      <c r="F181" s="15">
        <v>20000</v>
      </c>
      <c r="G181" s="14">
        <f>SUM(H181+I181+J181)</f>
        <v>1689</v>
      </c>
      <c r="H181" s="14"/>
      <c r="I181" s="14"/>
      <c r="J181" s="15">
        <v>1689</v>
      </c>
      <c r="K181" s="16">
        <f t="shared" si="0"/>
        <v>8.445</v>
      </c>
    </row>
    <row r="182" spans="1:11" ht="48" customHeight="1" outlineLevel="4">
      <c r="A182" s="8" t="s">
        <v>294</v>
      </c>
      <c r="B182" s="9" t="s">
        <v>295</v>
      </c>
      <c r="C182" s="10">
        <f aca="true" t="shared" si="77" ref="C182:J182">SUM(C183)</f>
        <v>164300</v>
      </c>
      <c r="D182" s="10">
        <f t="shared" si="77"/>
        <v>0</v>
      </c>
      <c r="E182" s="10">
        <f t="shared" si="77"/>
        <v>0</v>
      </c>
      <c r="F182" s="10">
        <f t="shared" si="77"/>
        <v>164300</v>
      </c>
      <c r="G182" s="10">
        <f t="shared" si="77"/>
        <v>164300</v>
      </c>
      <c r="H182" s="10">
        <f t="shared" si="77"/>
        <v>0</v>
      </c>
      <c r="I182" s="10">
        <f t="shared" si="77"/>
        <v>0</v>
      </c>
      <c r="J182" s="10">
        <f t="shared" si="77"/>
        <v>164300</v>
      </c>
      <c r="K182" s="11">
        <f t="shared" si="0"/>
        <v>100</v>
      </c>
    </row>
    <row r="183" spans="1:11" ht="33" customHeight="1" outlineLevel="5">
      <c r="A183" s="12" t="s">
        <v>296</v>
      </c>
      <c r="B183" s="13" t="s">
        <v>297</v>
      </c>
      <c r="C183" s="14">
        <f>SUM(D183+E183+F183)</f>
        <v>164300</v>
      </c>
      <c r="D183" s="14"/>
      <c r="E183" s="14"/>
      <c r="F183" s="15">
        <v>164300</v>
      </c>
      <c r="G183" s="14">
        <f>SUM(H183+I183+J183)</f>
        <v>164300</v>
      </c>
      <c r="H183" s="14"/>
      <c r="I183" s="14"/>
      <c r="J183" s="15">
        <v>164300</v>
      </c>
      <c r="K183" s="16">
        <f t="shared" si="0"/>
        <v>100</v>
      </c>
    </row>
    <row r="184" spans="1:11" ht="78.75" outlineLevel="2">
      <c r="A184" s="8" t="s">
        <v>298</v>
      </c>
      <c r="B184" s="9" t="s">
        <v>299</v>
      </c>
      <c r="C184" s="10">
        <f aca="true" t="shared" si="78" ref="C184:J184">SUM(C185)</f>
        <v>72000</v>
      </c>
      <c r="D184" s="10">
        <f t="shared" si="78"/>
        <v>0</v>
      </c>
      <c r="E184" s="10">
        <f t="shared" si="78"/>
        <v>0</v>
      </c>
      <c r="F184" s="10">
        <f t="shared" si="78"/>
        <v>72000</v>
      </c>
      <c r="G184" s="10">
        <f t="shared" si="78"/>
        <v>24812</v>
      </c>
      <c r="H184" s="10">
        <f t="shared" si="78"/>
        <v>0</v>
      </c>
      <c r="I184" s="10">
        <f t="shared" si="78"/>
        <v>0</v>
      </c>
      <c r="J184" s="10">
        <f t="shared" si="78"/>
        <v>24812</v>
      </c>
      <c r="K184" s="11">
        <f t="shared" si="0"/>
        <v>34.46111111111111</v>
      </c>
    </row>
    <row r="185" spans="1:11" ht="47.25" outlineLevel="4">
      <c r="A185" s="8" t="s">
        <v>181</v>
      </c>
      <c r="B185" s="9" t="s">
        <v>300</v>
      </c>
      <c r="C185" s="10">
        <f aca="true" t="shared" si="79" ref="C185:J185">SUM(C186:C187)</f>
        <v>72000</v>
      </c>
      <c r="D185" s="10">
        <f t="shared" si="79"/>
        <v>0</v>
      </c>
      <c r="E185" s="10">
        <f t="shared" si="79"/>
        <v>0</v>
      </c>
      <c r="F185" s="10">
        <f t="shared" si="79"/>
        <v>72000</v>
      </c>
      <c r="G185" s="10">
        <f t="shared" si="79"/>
        <v>24812</v>
      </c>
      <c r="H185" s="10">
        <f t="shared" si="79"/>
        <v>0</v>
      </c>
      <c r="I185" s="10">
        <f t="shared" si="79"/>
        <v>0</v>
      </c>
      <c r="J185" s="10">
        <f t="shared" si="79"/>
        <v>24812</v>
      </c>
      <c r="K185" s="11">
        <f t="shared" si="0"/>
        <v>34.46111111111111</v>
      </c>
    </row>
    <row r="186" spans="1:11" ht="49.5" customHeight="1" outlineLevel="5">
      <c r="A186" s="12" t="s">
        <v>301</v>
      </c>
      <c r="B186" s="13" t="s">
        <v>302</v>
      </c>
      <c r="C186" s="14">
        <f>SUM(D186+E186+F186)</f>
        <v>57000</v>
      </c>
      <c r="D186" s="14"/>
      <c r="E186" s="14"/>
      <c r="F186" s="23">
        <v>57000</v>
      </c>
      <c r="G186" s="14">
        <f>SUM(H186+I186+J186)</f>
        <v>19812</v>
      </c>
      <c r="H186" s="14"/>
      <c r="I186" s="14"/>
      <c r="J186" s="14">
        <v>19812</v>
      </c>
      <c r="K186" s="16">
        <f t="shared" si="0"/>
        <v>34.757894736842104</v>
      </c>
    </row>
    <row r="187" spans="1:11" ht="31.5" outlineLevel="5">
      <c r="A187" s="12" t="s">
        <v>303</v>
      </c>
      <c r="B187" s="13" t="s">
        <v>304</v>
      </c>
      <c r="C187" s="14">
        <f>SUM(D187+E187+F187)</f>
        <v>15000</v>
      </c>
      <c r="D187" s="14"/>
      <c r="E187" s="14"/>
      <c r="F187" s="23">
        <v>15000</v>
      </c>
      <c r="G187" s="14">
        <f>SUM(H187+I187+J187)</f>
        <v>5000</v>
      </c>
      <c r="H187" s="14"/>
      <c r="I187" s="14"/>
      <c r="J187" s="14">
        <v>5000</v>
      </c>
      <c r="K187" s="16">
        <f t="shared" si="0"/>
        <v>33.33333333333333</v>
      </c>
    </row>
    <row r="188" spans="1:11" ht="31.5" outlineLevel="2">
      <c r="A188" s="8" t="s">
        <v>305</v>
      </c>
      <c r="B188" s="9" t="s">
        <v>306</v>
      </c>
      <c r="C188" s="10">
        <f aca="true" t="shared" si="80" ref="C188:J188">SUM(C189)</f>
        <v>20000</v>
      </c>
      <c r="D188" s="10">
        <f t="shared" si="80"/>
        <v>0</v>
      </c>
      <c r="E188" s="10">
        <f t="shared" si="80"/>
        <v>0</v>
      </c>
      <c r="F188" s="10">
        <f>SUM(F189)</f>
        <v>20000</v>
      </c>
      <c r="G188" s="10">
        <f t="shared" si="80"/>
        <v>4621.5</v>
      </c>
      <c r="H188" s="10">
        <f t="shared" si="80"/>
        <v>0</v>
      </c>
      <c r="I188" s="10">
        <f t="shared" si="80"/>
        <v>0</v>
      </c>
      <c r="J188" s="10">
        <f t="shared" si="80"/>
        <v>4621.5</v>
      </c>
      <c r="K188" s="11">
        <f t="shared" si="0"/>
        <v>23.1075</v>
      </c>
    </row>
    <row r="189" spans="1:11" ht="33" customHeight="1" outlineLevel="4">
      <c r="A189" s="8" t="s">
        <v>307</v>
      </c>
      <c r="B189" s="9" t="s">
        <v>308</v>
      </c>
      <c r="C189" s="10">
        <f aca="true" t="shared" si="81" ref="C189:J189">SUM(C190:C190)</f>
        <v>20000</v>
      </c>
      <c r="D189" s="10">
        <f t="shared" si="81"/>
        <v>0</v>
      </c>
      <c r="E189" s="10">
        <f t="shared" si="81"/>
        <v>0</v>
      </c>
      <c r="F189" s="10">
        <f t="shared" si="81"/>
        <v>20000</v>
      </c>
      <c r="G189" s="10">
        <f t="shared" si="81"/>
        <v>4621.5</v>
      </c>
      <c r="H189" s="10">
        <f t="shared" si="81"/>
        <v>0</v>
      </c>
      <c r="I189" s="10">
        <f t="shared" si="81"/>
        <v>0</v>
      </c>
      <c r="J189" s="10">
        <f t="shared" si="81"/>
        <v>4621.5</v>
      </c>
      <c r="K189" s="11">
        <f t="shared" si="0"/>
        <v>23.1075</v>
      </c>
    </row>
    <row r="190" spans="1:11" ht="20.25" customHeight="1" outlineLevel="5">
      <c r="A190" s="12" t="s">
        <v>309</v>
      </c>
      <c r="B190" s="13" t="s">
        <v>310</v>
      </c>
      <c r="C190" s="14">
        <f>SUM(D190+E190+F190)</f>
        <v>20000</v>
      </c>
      <c r="D190" s="14"/>
      <c r="E190" s="14"/>
      <c r="F190" s="15">
        <v>20000</v>
      </c>
      <c r="G190" s="14">
        <f>SUM(H190+I190+J190)</f>
        <v>4621.5</v>
      </c>
      <c r="H190" s="14"/>
      <c r="I190" s="14"/>
      <c r="J190" s="15">
        <v>4621.5</v>
      </c>
      <c r="K190" s="16">
        <f t="shared" si="0"/>
        <v>23.1075</v>
      </c>
    </row>
    <row r="191" spans="1:11" ht="63" outlineLevel="2">
      <c r="A191" s="8" t="s">
        <v>311</v>
      </c>
      <c r="B191" s="9" t="s">
        <v>312</v>
      </c>
      <c r="C191" s="10">
        <f aca="true" t="shared" si="82" ref="C191:J191">SUM(C192+C194)</f>
        <v>23630606</v>
      </c>
      <c r="D191" s="10">
        <f t="shared" si="82"/>
        <v>0</v>
      </c>
      <c r="E191" s="10">
        <f t="shared" si="82"/>
        <v>0</v>
      </c>
      <c r="F191" s="10">
        <f t="shared" si="82"/>
        <v>23630606</v>
      </c>
      <c r="G191" s="10">
        <f t="shared" si="82"/>
        <v>5237553.34</v>
      </c>
      <c r="H191" s="10">
        <f t="shared" si="82"/>
        <v>0</v>
      </c>
      <c r="I191" s="10">
        <f t="shared" si="82"/>
        <v>0</v>
      </c>
      <c r="J191" s="10">
        <f t="shared" si="82"/>
        <v>5237553.34</v>
      </c>
      <c r="K191" s="11">
        <f t="shared" si="0"/>
        <v>22.164278563148144</v>
      </c>
    </row>
    <row r="192" spans="1:11" ht="64.5" customHeight="1" outlineLevel="4">
      <c r="A192" s="8" t="s">
        <v>313</v>
      </c>
      <c r="B192" s="9" t="s">
        <v>314</v>
      </c>
      <c r="C192" s="10">
        <f aca="true" t="shared" si="83" ref="C192:J192">SUM(C193:C193)</f>
        <v>1468356</v>
      </c>
      <c r="D192" s="10">
        <f t="shared" si="83"/>
        <v>0</v>
      </c>
      <c r="E192" s="10">
        <f t="shared" si="83"/>
        <v>0</v>
      </c>
      <c r="F192" s="10">
        <f t="shared" si="83"/>
        <v>1468356</v>
      </c>
      <c r="G192" s="10">
        <f t="shared" si="83"/>
        <v>337848.16</v>
      </c>
      <c r="H192" s="10">
        <f t="shared" si="83"/>
        <v>0</v>
      </c>
      <c r="I192" s="10">
        <f t="shared" si="83"/>
        <v>0</v>
      </c>
      <c r="J192" s="10">
        <f t="shared" si="83"/>
        <v>337848.16</v>
      </c>
      <c r="K192" s="11">
        <f t="shared" si="0"/>
        <v>23.00860009425507</v>
      </c>
    </row>
    <row r="193" spans="1:11" ht="30" customHeight="1" outlineLevel="5">
      <c r="A193" s="12" t="s">
        <v>315</v>
      </c>
      <c r="B193" s="13" t="s">
        <v>316</v>
      </c>
      <c r="C193" s="14">
        <f>SUM(D193+E193+F193)</f>
        <v>1468356</v>
      </c>
      <c r="D193" s="14"/>
      <c r="E193" s="14"/>
      <c r="F193" s="15">
        <v>1468356</v>
      </c>
      <c r="G193" s="14">
        <f>SUM(H193+I193+J193)</f>
        <v>337848.16</v>
      </c>
      <c r="H193" s="14"/>
      <c r="I193" s="14"/>
      <c r="J193" s="15">
        <v>337848.16</v>
      </c>
      <c r="K193" s="16">
        <f t="shared" si="0"/>
        <v>23.00860009425507</v>
      </c>
    </row>
    <row r="194" spans="1:11" ht="78.75" outlineLevel="4">
      <c r="A194" s="8" t="s">
        <v>79</v>
      </c>
      <c r="B194" s="9" t="s">
        <v>317</v>
      </c>
      <c r="C194" s="10">
        <f>SUM(C195:C196)</f>
        <v>22162250</v>
      </c>
      <c r="D194" s="10">
        <f aca="true" t="shared" si="84" ref="D194:J194">SUM(D195:D196)</f>
        <v>0</v>
      </c>
      <c r="E194" s="10">
        <f t="shared" si="84"/>
        <v>0</v>
      </c>
      <c r="F194" s="10">
        <f t="shared" si="84"/>
        <v>22162250</v>
      </c>
      <c r="G194" s="10">
        <f t="shared" si="84"/>
        <v>4899705.18</v>
      </c>
      <c r="H194" s="10">
        <f t="shared" si="84"/>
        <v>0</v>
      </c>
      <c r="I194" s="10">
        <f t="shared" si="84"/>
        <v>0</v>
      </c>
      <c r="J194" s="10">
        <f t="shared" si="84"/>
        <v>4899705.18</v>
      </c>
      <c r="K194" s="11">
        <f t="shared" si="0"/>
        <v>22.10833818768401</v>
      </c>
    </row>
    <row r="195" spans="1:11" ht="47.25" outlineLevel="5">
      <c r="A195" s="12" t="s">
        <v>318</v>
      </c>
      <c r="B195" s="13" t="s">
        <v>319</v>
      </c>
      <c r="C195" s="14">
        <f>SUM(D195+E195+F195)</f>
        <v>22162250</v>
      </c>
      <c r="D195" s="14"/>
      <c r="E195" s="14"/>
      <c r="F195" s="23">
        <v>22162250</v>
      </c>
      <c r="G195" s="14">
        <f>SUM(H195+I195+J195)</f>
        <v>4899705.18</v>
      </c>
      <c r="H195" s="14"/>
      <c r="I195" s="14"/>
      <c r="J195" s="14">
        <v>4899705.18</v>
      </c>
      <c r="K195" s="16">
        <f t="shared" si="0"/>
        <v>22.10833818768401</v>
      </c>
    </row>
    <row r="196" spans="1:11" ht="47.25" outlineLevel="5">
      <c r="A196" s="12" t="s">
        <v>448</v>
      </c>
      <c r="B196" s="13">
        <v>1160255490</v>
      </c>
      <c r="C196" s="14">
        <f>SUM(D196+E196+F196)</f>
        <v>0</v>
      </c>
      <c r="D196" s="14"/>
      <c r="E196" s="14"/>
      <c r="F196" s="23"/>
      <c r="G196" s="14">
        <f>SUM(H196+I196+J196)</f>
        <v>0</v>
      </c>
      <c r="H196" s="14"/>
      <c r="I196" s="14"/>
      <c r="J196" s="14"/>
      <c r="K196" s="16" t="e">
        <f t="shared" si="0"/>
        <v>#DIV/0!</v>
      </c>
    </row>
    <row r="197" spans="1:11" ht="64.5" customHeight="1" outlineLevel="1">
      <c r="A197" s="8" t="s">
        <v>320</v>
      </c>
      <c r="B197" s="9" t="s">
        <v>321</v>
      </c>
      <c r="C197" s="10">
        <f aca="true" t="shared" si="85" ref="C197:J197">SUM(C198+C204)</f>
        <v>967000</v>
      </c>
      <c r="D197" s="10">
        <f t="shared" si="85"/>
        <v>0</v>
      </c>
      <c r="E197" s="10">
        <f t="shared" si="85"/>
        <v>0</v>
      </c>
      <c r="F197" s="10">
        <f t="shared" si="85"/>
        <v>967000</v>
      </c>
      <c r="G197" s="10">
        <f t="shared" si="85"/>
        <v>278276.24</v>
      </c>
      <c r="H197" s="10">
        <f t="shared" si="85"/>
        <v>0</v>
      </c>
      <c r="I197" s="10">
        <f t="shared" si="85"/>
        <v>0</v>
      </c>
      <c r="J197" s="10">
        <f t="shared" si="85"/>
        <v>278276.24</v>
      </c>
      <c r="K197" s="11">
        <f t="shared" si="0"/>
        <v>28.777274043433298</v>
      </c>
    </row>
    <row r="198" spans="1:11" ht="63" outlineLevel="2">
      <c r="A198" s="8" t="s">
        <v>322</v>
      </c>
      <c r="B198" s="9" t="s">
        <v>323</v>
      </c>
      <c r="C198" s="10">
        <f aca="true" t="shared" si="86" ref="C198:J198">SUM(C199)</f>
        <v>859000</v>
      </c>
      <c r="D198" s="10">
        <f t="shared" si="86"/>
        <v>0</v>
      </c>
      <c r="E198" s="10">
        <f t="shared" si="86"/>
        <v>0</v>
      </c>
      <c r="F198" s="10">
        <f t="shared" si="86"/>
        <v>859000</v>
      </c>
      <c r="G198" s="10">
        <f t="shared" si="86"/>
        <v>262854.02</v>
      </c>
      <c r="H198" s="10">
        <f t="shared" si="86"/>
        <v>0</v>
      </c>
      <c r="I198" s="10">
        <f t="shared" si="86"/>
        <v>0</v>
      </c>
      <c r="J198" s="10">
        <f t="shared" si="86"/>
        <v>262854.02</v>
      </c>
      <c r="K198" s="11">
        <f t="shared" si="0"/>
        <v>30.60000232828871</v>
      </c>
    </row>
    <row r="199" spans="1:11" ht="47.25" outlineLevel="4">
      <c r="A199" s="8" t="s">
        <v>324</v>
      </c>
      <c r="B199" s="9" t="s">
        <v>325</v>
      </c>
      <c r="C199" s="10">
        <f aca="true" t="shared" si="87" ref="C199:J199">SUM(C200:C203)</f>
        <v>859000</v>
      </c>
      <c r="D199" s="10">
        <f t="shared" si="87"/>
        <v>0</v>
      </c>
      <c r="E199" s="10">
        <f t="shared" si="87"/>
        <v>0</v>
      </c>
      <c r="F199" s="10">
        <f t="shared" si="87"/>
        <v>859000</v>
      </c>
      <c r="G199" s="10">
        <f t="shared" si="87"/>
        <v>262854.02</v>
      </c>
      <c r="H199" s="10">
        <f t="shared" si="87"/>
        <v>0</v>
      </c>
      <c r="I199" s="10">
        <f t="shared" si="87"/>
        <v>0</v>
      </c>
      <c r="J199" s="10">
        <f t="shared" si="87"/>
        <v>262854.02</v>
      </c>
      <c r="K199" s="11">
        <f t="shared" si="0"/>
        <v>30.60000232828871</v>
      </c>
    </row>
    <row r="200" spans="1:11" ht="48.75" customHeight="1" outlineLevel="5">
      <c r="A200" s="12" t="s">
        <v>326</v>
      </c>
      <c r="B200" s="13" t="s">
        <v>327</v>
      </c>
      <c r="C200" s="14">
        <f>SUM(D200+E200+F200)</f>
        <v>157000</v>
      </c>
      <c r="D200" s="14"/>
      <c r="E200" s="14"/>
      <c r="F200" s="23">
        <v>157000</v>
      </c>
      <c r="G200" s="14">
        <f>SUM(H200+I200+J200)</f>
        <v>5103</v>
      </c>
      <c r="H200" s="14"/>
      <c r="I200" s="14"/>
      <c r="J200" s="14">
        <v>5103</v>
      </c>
      <c r="K200" s="16">
        <f t="shared" si="0"/>
        <v>3.2503184713375792</v>
      </c>
    </row>
    <row r="201" spans="1:11" ht="48.75" customHeight="1" outlineLevel="5">
      <c r="A201" s="12" t="s">
        <v>328</v>
      </c>
      <c r="B201" s="13" t="s">
        <v>329</v>
      </c>
      <c r="C201" s="14">
        <f>SUM(D201+E201+F201)</f>
        <v>25000</v>
      </c>
      <c r="D201" s="14"/>
      <c r="E201" s="14"/>
      <c r="F201" s="23">
        <v>25000</v>
      </c>
      <c r="G201" s="14">
        <f>SUM(H201+I201+J201)</f>
        <v>0</v>
      </c>
      <c r="H201" s="14"/>
      <c r="I201" s="14"/>
      <c r="J201" s="14"/>
      <c r="K201" s="16">
        <f t="shared" si="0"/>
        <v>0</v>
      </c>
    </row>
    <row r="202" spans="1:11" ht="78.75" outlineLevel="5">
      <c r="A202" s="12" t="s">
        <v>330</v>
      </c>
      <c r="B202" s="13" t="s">
        <v>331</v>
      </c>
      <c r="C202" s="14">
        <f>SUM(D202+E202+F202)</f>
        <v>15000</v>
      </c>
      <c r="D202" s="14"/>
      <c r="E202" s="14"/>
      <c r="F202" s="23">
        <v>15000</v>
      </c>
      <c r="G202" s="14">
        <f>SUM(H202+I202+J202)</f>
        <v>0</v>
      </c>
      <c r="H202" s="14"/>
      <c r="I202" s="14"/>
      <c r="J202" s="14"/>
      <c r="K202" s="16">
        <f t="shared" si="0"/>
        <v>0</v>
      </c>
    </row>
    <row r="203" spans="1:11" ht="47.25" outlineLevel="5">
      <c r="A203" s="12" t="s">
        <v>332</v>
      </c>
      <c r="B203" s="13" t="s">
        <v>333</v>
      </c>
      <c r="C203" s="14">
        <f>SUM(D203+E203+F203)</f>
        <v>662000</v>
      </c>
      <c r="D203" s="14"/>
      <c r="E203" s="14"/>
      <c r="F203" s="23">
        <v>662000</v>
      </c>
      <c r="G203" s="14">
        <f>SUM(H203+I203+J203)</f>
        <v>257751.02</v>
      </c>
      <c r="H203" s="14"/>
      <c r="I203" s="14"/>
      <c r="J203" s="14">
        <v>257751.02</v>
      </c>
      <c r="K203" s="16">
        <f t="shared" si="0"/>
        <v>38.93519939577039</v>
      </c>
    </row>
    <row r="204" spans="1:11" ht="47.25" outlineLevel="2">
      <c r="A204" s="8" t="s">
        <v>334</v>
      </c>
      <c r="B204" s="9" t="s">
        <v>335</v>
      </c>
      <c r="C204" s="10">
        <f aca="true" t="shared" si="88" ref="C204:J204">SUM(C205)</f>
        <v>108000</v>
      </c>
      <c r="D204" s="10">
        <f t="shared" si="88"/>
        <v>0</v>
      </c>
      <c r="E204" s="10">
        <f t="shared" si="88"/>
        <v>0</v>
      </c>
      <c r="F204" s="10">
        <f t="shared" si="88"/>
        <v>108000</v>
      </c>
      <c r="G204" s="10">
        <f t="shared" si="88"/>
        <v>15422.220000000001</v>
      </c>
      <c r="H204" s="10">
        <f t="shared" si="88"/>
        <v>0</v>
      </c>
      <c r="I204" s="10">
        <f t="shared" si="88"/>
        <v>0</v>
      </c>
      <c r="J204" s="10">
        <f t="shared" si="88"/>
        <v>15422.220000000001</v>
      </c>
      <c r="K204" s="11">
        <f t="shared" si="0"/>
        <v>14.279833333333332</v>
      </c>
    </row>
    <row r="205" spans="1:11" ht="30.75" customHeight="1" outlineLevel="4">
      <c r="A205" s="8" t="s">
        <v>336</v>
      </c>
      <c r="B205" s="9" t="s">
        <v>337</v>
      </c>
      <c r="C205" s="10">
        <f aca="true" t="shared" si="89" ref="C205:J205">SUM(C206:C208)</f>
        <v>108000</v>
      </c>
      <c r="D205" s="10">
        <f t="shared" si="89"/>
        <v>0</v>
      </c>
      <c r="E205" s="10">
        <f t="shared" si="89"/>
        <v>0</v>
      </c>
      <c r="F205" s="10">
        <f t="shared" si="89"/>
        <v>108000</v>
      </c>
      <c r="G205" s="10">
        <f t="shared" si="89"/>
        <v>15422.220000000001</v>
      </c>
      <c r="H205" s="10">
        <f t="shared" si="89"/>
        <v>0</v>
      </c>
      <c r="I205" s="10">
        <f t="shared" si="89"/>
        <v>0</v>
      </c>
      <c r="J205" s="10">
        <f t="shared" si="89"/>
        <v>15422.220000000001</v>
      </c>
      <c r="K205" s="11">
        <f t="shared" si="0"/>
        <v>14.279833333333332</v>
      </c>
    </row>
    <row r="206" spans="1:11" ht="47.25" outlineLevel="5">
      <c r="A206" s="12" t="s">
        <v>338</v>
      </c>
      <c r="B206" s="13" t="s">
        <v>339</v>
      </c>
      <c r="C206" s="14">
        <f>SUM(D206+E206+F206)</f>
        <v>20000</v>
      </c>
      <c r="D206" s="14"/>
      <c r="E206" s="14"/>
      <c r="F206" s="23">
        <v>20000</v>
      </c>
      <c r="G206" s="14">
        <f>SUM(H206+I206+J206)</f>
        <v>0</v>
      </c>
      <c r="H206" s="14"/>
      <c r="I206" s="14"/>
      <c r="J206" s="23"/>
      <c r="K206" s="16">
        <f t="shared" si="0"/>
        <v>0</v>
      </c>
    </row>
    <row r="207" spans="1:11" ht="47.25" outlineLevel="5">
      <c r="A207" s="12" t="s">
        <v>340</v>
      </c>
      <c r="B207" s="13" t="s">
        <v>341</v>
      </c>
      <c r="C207" s="14">
        <f>SUM(D207+E207+F207)</f>
        <v>78000</v>
      </c>
      <c r="D207" s="14"/>
      <c r="E207" s="14"/>
      <c r="F207" s="23">
        <v>78000</v>
      </c>
      <c r="G207" s="14">
        <f>SUM(H207+I207+J207)</f>
        <v>7422.22</v>
      </c>
      <c r="H207" s="14"/>
      <c r="I207" s="14"/>
      <c r="J207" s="23">
        <v>7422.22</v>
      </c>
      <c r="K207" s="16">
        <f t="shared" si="0"/>
        <v>9.515666666666666</v>
      </c>
    </row>
    <row r="208" spans="1:11" ht="31.5" outlineLevel="5">
      <c r="A208" s="12" t="s">
        <v>342</v>
      </c>
      <c r="B208" s="13" t="s">
        <v>343</v>
      </c>
      <c r="C208" s="14">
        <f>SUM(D208+E208+F208)</f>
        <v>10000</v>
      </c>
      <c r="D208" s="14"/>
      <c r="E208" s="14"/>
      <c r="F208" s="23">
        <v>10000</v>
      </c>
      <c r="G208" s="14">
        <f>SUM(H208+I208+J208)</f>
        <v>8000</v>
      </c>
      <c r="H208" s="14"/>
      <c r="I208" s="14"/>
      <c r="J208" s="23">
        <v>8000</v>
      </c>
      <c r="K208" s="16">
        <f t="shared" si="0"/>
        <v>80</v>
      </c>
    </row>
    <row r="209" spans="1:11" ht="63" outlineLevel="1">
      <c r="A209" s="8" t="s">
        <v>344</v>
      </c>
      <c r="B209" s="9" t="s">
        <v>345</v>
      </c>
      <c r="C209" s="10">
        <f aca="true" t="shared" si="90" ref="C209:J210">SUM(C210)</f>
        <v>75000</v>
      </c>
      <c r="D209" s="10">
        <f t="shared" si="90"/>
        <v>0</v>
      </c>
      <c r="E209" s="10">
        <f t="shared" si="90"/>
        <v>0</v>
      </c>
      <c r="F209" s="10">
        <f t="shared" si="90"/>
        <v>75000</v>
      </c>
      <c r="G209" s="10">
        <f t="shared" si="90"/>
        <v>0</v>
      </c>
      <c r="H209" s="10">
        <f t="shared" si="90"/>
        <v>0</v>
      </c>
      <c r="I209" s="10">
        <f t="shared" si="90"/>
        <v>0</v>
      </c>
      <c r="J209" s="10">
        <f t="shared" si="90"/>
        <v>0</v>
      </c>
      <c r="K209" s="11">
        <f t="shared" si="0"/>
        <v>0</v>
      </c>
    </row>
    <row r="210" spans="1:11" ht="47.25" outlineLevel="2">
      <c r="A210" s="8" t="s">
        <v>346</v>
      </c>
      <c r="B210" s="9" t="s">
        <v>347</v>
      </c>
      <c r="C210" s="10">
        <f t="shared" si="90"/>
        <v>75000</v>
      </c>
      <c r="D210" s="10">
        <f t="shared" si="90"/>
        <v>0</v>
      </c>
      <c r="E210" s="10">
        <f t="shared" si="90"/>
        <v>0</v>
      </c>
      <c r="F210" s="10">
        <f t="shared" si="90"/>
        <v>75000</v>
      </c>
      <c r="G210" s="10">
        <f t="shared" si="90"/>
        <v>0</v>
      </c>
      <c r="H210" s="10">
        <f t="shared" si="90"/>
        <v>0</v>
      </c>
      <c r="I210" s="10">
        <f t="shared" si="90"/>
        <v>0</v>
      </c>
      <c r="J210" s="10">
        <f t="shared" si="90"/>
        <v>0</v>
      </c>
      <c r="K210" s="11">
        <f t="shared" si="0"/>
        <v>0</v>
      </c>
    </row>
    <row r="211" spans="1:11" ht="110.25" outlineLevel="4">
      <c r="A211" s="8" t="s">
        <v>348</v>
      </c>
      <c r="B211" s="9" t="s">
        <v>349</v>
      </c>
      <c r="C211" s="10">
        <f aca="true" t="shared" si="91" ref="C211:J211">SUM(C212:C212)</f>
        <v>75000</v>
      </c>
      <c r="D211" s="10">
        <f t="shared" si="91"/>
        <v>0</v>
      </c>
      <c r="E211" s="10">
        <f t="shared" si="91"/>
        <v>0</v>
      </c>
      <c r="F211" s="10">
        <f t="shared" si="91"/>
        <v>75000</v>
      </c>
      <c r="G211" s="10">
        <f t="shared" si="91"/>
        <v>0</v>
      </c>
      <c r="H211" s="10">
        <f t="shared" si="91"/>
        <v>0</v>
      </c>
      <c r="I211" s="10">
        <f t="shared" si="91"/>
        <v>0</v>
      </c>
      <c r="J211" s="10">
        <f t="shared" si="91"/>
        <v>0</v>
      </c>
      <c r="K211" s="11">
        <f t="shared" si="0"/>
        <v>0</v>
      </c>
    </row>
    <row r="212" spans="1:11" ht="35.25" customHeight="1" outlineLevel="5">
      <c r="A212" s="12" t="s">
        <v>350</v>
      </c>
      <c r="B212" s="13" t="s">
        <v>351</v>
      </c>
      <c r="C212" s="14">
        <f>SUM(D212+E212+F212)</f>
        <v>75000</v>
      </c>
      <c r="D212" s="14"/>
      <c r="E212" s="14"/>
      <c r="F212" s="15">
        <v>75000</v>
      </c>
      <c r="G212" s="14">
        <f>SUM(H212+I212+J212)</f>
        <v>0</v>
      </c>
      <c r="H212" s="14"/>
      <c r="I212" s="14"/>
      <c r="J212" s="15"/>
      <c r="K212" s="16">
        <f t="shared" si="0"/>
        <v>0</v>
      </c>
    </row>
    <row r="213" spans="1:11" ht="63" outlineLevel="1">
      <c r="A213" s="8" t="s">
        <v>352</v>
      </c>
      <c r="B213" s="9" t="s">
        <v>353</v>
      </c>
      <c r="C213" s="10">
        <f aca="true" t="shared" si="92" ref="C213:J214">SUM(C214)</f>
        <v>250000</v>
      </c>
      <c r="D213" s="10">
        <f t="shared" si="92"/>
        <v>0</v>
      </c>
      <c r="E213" s="10">
        <f t="shared" si="92"/>
        <v>0</v>
      </c>
      <c r="F213" s="10">
        <f t="shared" si="92"/>
        <v>250000</v>
      </c>
      <c r="G213" s="10">
        <f t="shared" si="92"/>
        <v>93360</v>
      </c>
      <c r="H213" s="10">
        <f t="shared" si="92"/>
        <v>0</v>
      </c>
      <c r="I213" s="10">
        <f t="shared" si="92"/>
        <v>0</v>
      </c>
      <c r="J213" s="10">
        <f t="shared" si="92"/>
        <v>93360</v>
      </c>
      <c r="K213" s="11">
        <f t="shared" si="0"/>
        <v>37.344</v>
      </c>
    </row>
    <row r="214" spans="1:11" ht="47.25" outlineLevel="2">
      <c r="A214" s="8" t="s">
        <v>354</v>
      </c>
      <c r="B214" s="9" t="s">
        <v>355</v>
      </c>
      <c r="C214" s="10">
        <f t="shared" si="92"/>
        <v>250000</v>
      </c>
      <c r="D214" s="10">
        <f t="shared" si="92"/>
        <v>0</v>
      </c>
      <c r="E214" s="10">
        <f t="shared" si="92"/>
        <v>0</v>
      </c>
      <c r="F214" s="10">
        <f t="shared" si="92"/>
        <v>250000</v>
      </c>
      <c r="G214" s="10">
        <f t="shared" si="92"/>
        <v>93360</v>
      </c>
      <c r="H214" s="10">
        <f t="shared" si="92"/>
        <v>0</v>
      </c>
      <c r="I214" s="10">
        <f t="shared" si="92"/>
        <v>0</v>
      </c>
      <c r="J214" s="10">
        <f t="shared" si="92"/>
        <v>93360</v>
      </c>
      <c r="K214" s="11">
        <f t="shared" si="0"/>
        <v>37.344</v>
      </c>
    </row>
    <row r="215" spans="1:11" ht="31.5" outlineLevel="4">
      <c r="A215" s="8" t="s">
        <v>356</v>
      </c>
      <c r="B215" s="9" t="s">
        <v>357</v>
      </c>
      <c r="C215" s="10">
        <f>SUM(C216:C218)</f>
        <v>250000</v>
      </c>
      <c r="D215" s="10">
        <f aca="true" t="shared" si="93" ref="D215:J215">SUM(D216:D218)</f>
        <v>0</v>
      </c>
      <c r="E215" s="10">
        <f t="shared" si="93"/>
        <v>0</v>
      </c>
      <c r="F215" s="10">
        <f t="shared" si="93"/>
        <v>250000</v>
      </c>
      <c r="G215" s="10">
        <f t="shared" si="93"/>
        <v>93360</v>
      </c>
      <c r="H215" s="10">
        <f t="shared" si="93"/>
        <v>0</v>
      </c>
      <c r="I215" s="10">
        <f t="shared" si="93"/>
        <v>0</v>
      </c>
      <c r="J215" s="10">
        <f t="shared" si="93"/>
        <v>93360</v>
      </c>
      <c r="K215" s="11">
        <f t="shared" si="0"/>
        <v>37.344</v>
      </c>
    </row>
    <row r="216" spans="1:11" ht="15.75" outlineLevel="4">
      <c r="A216" s="50" t="s">
        <v>417</v>
      </c>
      <c r="B216" s="51" t="s">
        <v>418</v>
      </c>
      <c r="C216" s="14">
        <f>SUM(D216+E216+F216)</f>
        <v>0</v>
      </c>
      <c r="D216" s="14"/>
      <c r="E216" s="14"/>
      <c r="F216" s="23"/>
      <c r="G216" s="14">
        <f>SUM(H216+I216+J216)</f>
        <v>0</v>
      </c>
      <c r="H216" s="14"/>
      <c r="I216" s="14"/>
      <c r="J216" s="14"/>
      <c r="K216" s="16" t="e">
        <f t="shared" si="0"/>
        <v>#DIV/0!</v>
      </c>
    </row>
    <row r="217" spans="1:11" ht="47.25" outlineLevel="5">
      <c r="A217" s="12" t="s">
        <v>358</v>
      </c>
      <c r="B217" s="13" t="s">
        <v>359</v>
      </c>
      <c r="C217" s="14">
        <f>SUM(D217+E217+F217)</f>
        <v>0</v>
      </c>
      <c r="D217" s="14"/>
      <c r="E217" s="14"/>
      <c r="F217" s="23"/>
      <c r="G217" s="14">
        <f>SUM(H217+I217+J217)</f>
        <v>0</v>
      </c>
      <c r="H217" s="14"/>
      <c r="I217" s="14"/>
      <c r="J217" s="14"/>
      <c r="K217" s="16" t="e">
        <f t="shared" si="0"/>
        <v>#DIV/0!</v>
      </c>
    </row>
    <row r="218" spans="1:11" ht="47.25" outlineLevel="5">
      <c r="A218" s="12" t="s">
        <v>360</v>
      </c>
      <c r="B218" s="13" t="s">
        <v>361</v>
      </c>
      <c r="C218" s="14">
        <f>SUM(D218+E218+F218)</f>
        <v>250000</v>
      </c>
      <c r="D218" s="14"/>
      <c r="E218" s="14"/>
      <c r="F218" s="23">
        <v>250000</v>
      </c>
      <c r="G218" s="14">
        <f>SUM(H218+I218+J218)</f>
        <v>93360</v>
      </c>
      <c r="H218" s="14"/>
      <c r="I218" s="14"/>
      <c r="J218" s="14">
        <v>93360</v>
      </c>
      <c r="K218" s="16">
        <f t="shared" si="0"/>
        <v>37.344</v>
      </c>
    </row>
    <row r="219" spans="1:11" ht="63" outlineLevel="1">
      <c r="A219" s="59" t="s">
        <v>362</v>
      </c>
      <c r="B219" s="60" t="s">
        <v>363</v>
      </c>
      <c r="C219" s="61">
        <f aca="true" t="shared" si="94" ref="C219:J219">SUM(C220+C223)</f>
        <v>690049.8</v>
      </c>
      <c r="D219" s="61">
        <f t="shared" si="94"/>
        <v>505668.49</v>
      </c>
      <c r="E219" s="10">
        <f t="shared" si="94"/>
        <v>184381.31</v>
      </c>
      <c r="F219" s="10">
        <f t="shared" si="94"/>
        <v>0</v>
      </c>
      <c r="G219" s="10">
        <f t="shared" si="94"/>
        <v>0</v>
      </c>
      <c r="H219" s="10">
        <f t="shared" si="94"/>
        <v>0</v>
      </c>
      <c r="I219" s="10">
        <f t="shared" si="94"/>
        <v>0</v>
      </c>
      <c r="J219" s="10">
        <f t="shared" si="94"/>
        <v>0</v>
      </c>
      <c r="K219" s="11">
        <f t="shared" si="0"/>
        <v>0</v>
      </c>
    </row>
    <row r="220" spans="1:11" ht="47.25" outlineLevel="2">
      <c r="A220" s="8" t="s">
        <v>364</v>
      </c>
      <c r="B220" s="9" t="s">
        <v>365</v>
      </c>
      <c r="C220" s="10">
        <f aca="true" t="shared" si="95" ref="C220:J221">SUM(C221)</f>
        <v>690049.8</v>
      </c>
      <c r="D220" s="10">
        <f t="shared" si="95"/>
        <v>505668.49</v>
      </c>
      <c r="E220" s="10">
        <f t="shared" si="95"/>
        <v>184381.31</v>
      </c>
      <c r="F220" s="10">
        <f t="shared" si="95"/>
        <v>0</v>
      </c>
      <c r="G220" s="10">
        <f t="shared" si="95"/>
        <v>0</v>
      </c>
      <c r="H220" s="10">
        <f t="shared" si="95"/>
        <v>0</v>
      </c>
      <c r="I220" s="10">
        <f t="shared" si="95"/>
        <v>0</v>
      </c>
      <c r="J220" s="10">
        <f t="shared" si="95"/>
        <v>0</v>
      </c>
      <c r="K220" s="11">
        <f t="shared" si="0"/>
        <v>0</v>
      </c>
    </row>
    <row r="221" spans="1:11" ht="63" outlineLevel="4">
      <c r="A221" s="27" t="s">
        <v>366</v>
      </c>
      <c r="B221" s="28" t="s">
        <v>367</v>
      </c>
      <c r="C221" s="29">
        <f t="shared" si="95"/>
        <v>690049.8</v>
      </c>
      <c r="D221" s="29">
        <f t="shared" si="95"/>
        <v>505668.49</v>
      </c>
      <c r="E221" s="29">
        <f t="shared" si="95"/>
        <v>184381.31</v>
      </c>
      <c r="F221" s="29">
        <f t="shared" si="95"/>
        <v>0</v>
      </c>
      <c r="G221" s="10">
        <f t="shared" si="95"/>
        <v>0</v>
      </c>
      <c r="H221" s="10">
        <f t="shared" si="95"/>
        <v>0</v>
      </c>
      <c r="I221" s="10">
        <f t="shared" si="95"/>
        <v>0</v>
      </c>
      <c r="J221" s="10">
        <f t="shared" si="95"/>
        <v>0</v>
      </c>
      <c r="K221" s="11">
        <f t="shared" si="0"/>
        <v>0</v>
      </c>
    </row>
    <row r="222" spans="1:11" ht="78.75" customHeight="1" outlineLevel="5">
      <c r="A222" s="30" t="s">
        <v>368</v>
      </c>
      <c r="B222" s="31" t="s">
        <v>369</v>
      </c>
      <c r="C222" s="14">
        <f>SUM(D222+E222+F222)</f>
        <v>690049.8</v>
      </c>
      <c r="D222" s="55">
        <v>505668.49</v>
      </c>
      <c r="E222" s="55">
        <v>184381.31</v>
      </c>
      <c r="F222" s="15"/>
      <c r="G222" s="14">
        <f>SUM(H222+I222+J222)</f>
        <v>0</v>
      </c>
      <c r="H222" s="55"/>
      <c r="I222" s="55"/>
      <c r="J222" s="56"/>
      <c r="K222" s="16">
        <f t="shared" si="0"/>
        <v>0</v>
      </c>
    </row>
    <row r="223" spans="1:11" ht="66" customHeight="1" outlineLevel="5">
      <c r="A223" s="20" t="s">
        <v>370</v>
      </c>
      <c r="B223" s="21" t="s">
        <v>371</v>
      </c>
      <c r="C223" s="10">
        <f aca="true" t="shared" si="96" ref="C223:J223">SUM(C224)</f>
        <v>0</v>
      </c>
      <c r="D223" s="10">
        <f t="shared" si="96"/>
        <v>0</v>
      </c>
      <c r="E223" s="10">
        <f t="shared" si="96"/>
        <v>0</v>
      </c>
      <c r="F223" s="10">
        <f t="shared" si="96"/>
        <v>0</v>
      </c>
      <c r="G223" s="10">
        <f t="shared" si="96"/>
        <v>0</v>
      </c>
      <c r="H223" s="10">
        <f t="shared" si="96"/>
        <v>0</v>
      </c>
      <c r="I223" s="10">
        <f t="shared" si="96"/>
        <v>0</v>
      </c>
      <c r="J223" s="10">
        <f t="shared" si="96"/>
        <v>0</v>
      </c>
      <c r="K223" s="11" t="e">
        <f t="shared" si="0"/>
        <v>#DIV/0!</v>
      </c>
    </row>
    <row r="224" spans="1:11" ht="60.75" customHeight="1" outlineLevel="5">
      <c r="A224" s="20" t="s">
        <v>372</v>
      </c>
      <c r="B224" s="21" t="s">
        <v>373</v>
      </c>
      <c r="C224" s="10">
        <f>SUM(C225:C226)</f>
        <v>0</v>
      </c>
      <c r="D224" s="10">
        <f aca="true" t="shared" si="97" ref="D224:J224">SUM(D225:D226)</f>
        <v>0</v>
      </c>
      <c r="E224" s="10">
        <f t="shared" si="97"/>
        <v>0</v>
      </c>
      <c r="F224" s="10">
        <f t="shared" si="97"/>
        <v>0</v>
      </c>
      <c r="G224" s="10">
        <f t="shared" si="97"/>
        <v>0</v>
      </c>
      <c r="H224" s="10">
        <f t="shared" si="97"/>
        <v>0</v>
      </c>
      <c r="I224" s="10">
        <f t="shared" si="97"/>
        <v>0</v>
      </c>
      <c r="J224" s="10">
        <f t="shared" si="97"/>
        <v>0</v>
      </c>
      <c r="K224" s="11" t="e">
        <f t="shared" si="0"/>
        <v>#DIV/0!</v>
      </c>
    </row>
    <row r="225" spans="1:11" ht="36.75" customHeight="1" outlineLevel="5">
      <c r="A225" s="19" t="s">
        <v>374</v>
      </c>
      <c r="B225" s="22" t="s">
        <v>375</v>
      </c>
      <c r="C225" s="14">
        <f>SUM(D225+E225+F225)</f>
        <v>0</v>
      </c>
      <c r="D225" s="14"/>
      <c r="E225" s="14"/>
      <c r="F225" s="15"/>
      <c r="G225" s="14">
        <f>SUM(H225+I225+J225)</f>
        <v>0</v>
      </c>
      <c r="H225" s="14"/>
      <c r="I225" s="14"/>
      <c r="J225" s="15"/>
      <c r="K225" s="16" t="e">
        <f t="shared" si="0"/>
        <v>#DIV/0!</v>
      </c>
    </row>
    <row r="226" spans="1:11" ht="252" outlineLevel="5">
      <c r="A226" s="19" t="s">
        <v>434</v>
      </c>
      <c r="B226" s="22" t="s">
        <v>433</v>
      </c>
      <c r="C226" s="14">
        <f>SUM(D226+E226+F226)</f>
        <v>0</v>
      </c>
      <c r="D226" s="62"/>
      <c r="E226" s="62"/>
      <c r="F226" s="63"/>
      <c r="G226" s="14">
        <f>SUM(H226+I226+J226)</f>
        <v>0</v>
      </c>
      <c r="H226" s="14"/>
      <c r="I226" s="14"/>
      <c r="J226" s="15"/>
      <c r="K226" s="16" t="e">
        <f t="shared" si="0"/>
        <v>#DIV/0!</v>
      </c>
    </row>
    <row r="227" spans="1:11" ht="21.75" customHeight="1" outlineLevel="5">
      <c r="A227" s="68" t="s">
        <v>376</v>
      </c>
      <c r="B227" s="68"/>
      <c r="C227" s="33">
        <f>SUM(C7+C61+C79+C83+C100+C107+C123+C132+C149+C160+C167+C197+C209+C213+C219)</f>
        <v>216023340.98999998</v>
      </c>
      <c r="D227" s="33">
        <f>SUM(D7+D61+D79+D83+D100+D107+D123+D132+D149+D160+D167+D197+D209+D213+D219)</f>
        <v>12633231.41</v>
      </c>
      <c r="E227" s="33">
        <f>SUM(E7+E61+E79+E83+E100+E107+E123+E132+E149+E160+E167+E197+E209+E213+E219)</f>
        <v>87114244.11</v>
      </c>
      <c r="F227" s="33">
        <f>SUM(F7+F61+F79+F83+F100+F107+F123+F132+F149+F160+F167+F197+F209+F213+F219)</f>
        <v>116275865.46999998</v>
      </c>
      <c r="G227" s="10">
        <f>SUM(G7+G61+G79+G83+G100+G107+G123+G132+G149+G160+G167+G197+G209+G213+G219)</f>
        <v>46458112.76</v>
      </c>
      <c r="H227" s="10">
        <f>SUM(H7+H61+H79+H83+H100+H107+H123+H132+H149+H160+H167+H197+H209+H213+H219)</f>
        <v>2111860.04</v>
      </c>
      <c r="I227" s="10">
        <f>SUM(I7+I61+I79+I83+I100+I107+I123+I132+I149+I160+I167+I197+I209+I213+I219)</f>
        <v>17888165.169999998</v>
      </c>
      <c r="J227" s="10">
        <f>SUM(J7+J61+J79+J83+J100+J107+J123+J132+J149+J160+J167+J197+J209+J213+J219)</f>
        <v>26458087.549999997</v>
      </c>
      <c r="K227" s="11">
        <f t="shared" si="0"/>
        <v>21.506061589034775</v>
      </c>
    </row>
    <row r="228" spans="1:11" ht="21.75" customHeight="1" outlineLevel="5">
      <c r="A228" s="32" t="s">
        <v>377</v>
      </c>
      <c r="B228" s="34"/>
      <c r="C228" s="14">
        <f aca="true" t="shared" si="98" ref="C228:K228">SUM(C227/C253)*100</f>
        <v>98.87037853777974</v>
      </c>
      <c r="D228" s="14">
        <f t="shared" si="98"/>
        <v>98.75492234104176</v>
      </c>
      <c r="E228" s="14">
        <f t="shared" si="98"/>
        <v>99.02181263788323</v>
      </c>
      <c r="F228" s="14">
        <f t="shared" si="98"/>
        <v>98.76975848637065</v>
      </c>
      <c r="G228" s="14">
        <f t="shared" si="98"/>
        <v>98.8711858060499</v>
      </c>
      <c r="H228" s="14">
        <f t="shared" si="98"/>
        <v>99.98490894797783</v>
      </c>
      <c r="I228" s="14">
        <f t="shared" si="98"/>
        <v>98.81293004546589</v>
      </c>
      <c r="J228" s="14">
        <f t="shared" si="98"/>
        <v>98.82271305588472</v>
      </c>
      <c r="K228" s="14">
        <f t="shared" si="98"/>
        <v>100.00081649153378</v>
      </c>
    </row>
    <row r="229" spans="1:11" ht="63" outlineLevel="1">
      <c r="A229" s="8" t="s">
        <v>378</v>
      </c>
      <c r="B229" s="9" t="s">
        <v>379</v>
      </c>
      <c r="C229" s="10">
        <f aca="true" t="shared" si="99" ref="C229:J229">SUM(C230)</f>
        <v>2466965.85</v>
      </c>
      <c r="D229" s="10">
        <f t="shared" si="99"/>
        <v>158116</v>
      </c>
      <c r="E229" s="10">
        <f t="shared" si="99"/>
        <v>860558.4</v>
      </c>
      <c r="F229" s="10">
        <f t="shared" si="99"/>
        <v>1448291.4500000002</v>
      </c>
      <c r="G229" s="10">
        <f t="shared" si="99"/>
        <v>530094.4</v>
      </c>
      <c r="H229" s="10">
        <f t="shared" si="99"/>
        <v>0</v>
      </c>
      <c r="I229" s="10">
        <f t="shared" si="99"/>
        <v>214896</v>
      </c>
      <c r="J229" s="10">
        <f t="shared" si="99"/>
        <v>315198.4</v>
      </c>
      <c r="K229" s="11">
        <f aca="true" t="shared" si="100" ref="K229:K253">SUM(G229/C229)*100</f>
        <v>21.487707257885226</v>
      </c>
    </row>
    <row r="230" spans="1:11" ht="18.75" customHeight="1" outlineLevel="2">
      <c r="A230" s="8" t="s">
        <v>380</v>
      </c>
      <c r="B230" s="9" t="s">
        <v>381</v>
      </c>
      <c r="C230" s="10">
        <f>SUM(C231:C245)</f>
        <v>2466965.85</v>
      </c>
      <c r="D230" s="10">
        <f aca="true" t="shared" si="101" ref="D230:J230">SUM(D231:D245)</f>
        <v>158116</v>
      </c>
      <c r="E230" s="10">
        <f t="shared" si="101"/>
        <v>860558.4</v>
      </c>
      <c r="F230" s="10">
        <f t="shared" si="101"/>
        <v>1448291.4500000002</v>
      </c>
      <c r="G230" s="10">
        <f t="shared" si="101"/>
        <v>530094.4</v>
      </c>
      <c r="H230" s="10">
        <f t="shared" si="101"/>
        <v>0</v>
      </c>
      <c r="I230" s="10">
        <f t="shared" si="101"/>
        <v>214896</v>
      </c>
      <c r="J230" s="10">
        <f t="shared" si="101"/>
        <v>315198.4</v>
      </c>
      <c r="K230" s="11">
        <f t="shared" si="100"/>
        <v>21.487707257885226</v>
      </c>
    </row>
    <row r="231" spans="1:11" s="18" customFormat="1" ht="47.25" outlineLevel="2">
      <c r="A231" s="12" t="s">
        <v>483</v>
      </c>
      <c r="B231" s="13">
        <v>4190002002</v>
      </c>
      <c r="C231" s="14">
        <f aca="true" t="shared" si="102" ref="C231:C245">SUM(D231+E231+F231)</f>
        <v>20000</v>
      </c>
      <c r="D231" s="14"/>
      <c r="E231" s="14"/>
      <c r="F231" s="23">
        <v>20000</v>
      </c>
      <c r="G231" s="14">
        <f aca="true" t="shared" si="103" ref="G231:G245">SUM(H231+I231+J231)</f>
        <v>0</v>
      </c>
      <c r="H231" s="14"/>
      <c r="I231" s="14"/>
      <c r="J231" s="14"/>
      <c r="K231" s="16"/>
    </row>
    <row r="232" spans="1:11" ht="31.5" outlineLevel="5">
      <c r="A232" s="64" t="s">
        <v>382</v>
      </c>
      <c r="B232" s="13">
        <v>4190002076</v>
      </c>
      <c r="C232" s="14">
        <f t="shared" si="102"/>
        <v>150611</v>
      </c>
      <c r="D232" s="14"/>
      <c r="E232" s="14"/>
      <c r="F232" s="23">
        <v>150611</v>
      </c>
      <c r="G232" s="14">
        <f t="shared" si="103"/>
        <v>50611</v>
      </c>
      <c r="H232" s="14"/>
      <c r="I232" s="14"/>
      <c r="J232" s="15">
        <v>50611</v>
      </c>
      <c r="K232" s="16">
        <f t="shared" si="100"/>
        <v>33.60378723997583</v>
      </c>
    </row>
    <row r="233" spans="1:11" ht="63" outlineLevel="5">
      <c r="A233" s="58" t="s">
        <v>437</v>
      </c>
      <c r="B233" s="13">
        <v>4190002091</v>
      </c>
      <c r="C233" s="14">
        <f t="shared" si="102"/>
        <v>100000</v>
      </c>
      <c r="D233" s="14"/>
      <c r="E233" s="14"/>
      <c r="F233" s="23">
        <v>100000</v>
      </c>
      <c r="G233" s="14">
        <f t="shared" si="103"/>
        <v>0</v>
      </c>
      <c r="H233" s="14"/>
      <c r="I233" s="14"/>
      <c r="J233" s="15"/>
      <c r="K233" s="16">
        <f t="shared" si="100"/>
        <v>0</v>
      </c>
    </row>
    <row r="234" spans="1:11" ht="47.25" outlineLevel="5">
      <c r="A234" s="12" t="s">
        <v>383</v>
      </c>
      <c r="B234" s="13" t="s">
        <v>384</v>
      </c>
      <c r="C234" s="14">
        <f t="shared" si="102"/>
        <v>105600</v>
      </c>
      <c r="D234" s="14"/>
      <c r="E234" s="14"/>
      <c r="F234" s="23">
        <v>105600</v>
      </c>
      <c r="G234" s="14">
        <f t="shared" si="103"/>
        <v>17031.4</v>
      </c>
      <c r="H234" s="14"/>
      <c r="I234" s="14"/>
      <c r="J234" s="15">
        <v>17031.4</v>
      </c>
      <c r="K234" s="16">
        <f t="shared" si="100"/>
        <v>16.128219696969698</v>
      </c>
    </row>
    <row r="235" spans="1:11" ht="45.75" customHeight="1" outlineLevel="5">
      <c r="A235" s="12" t="s">
        <v>426</v>
      </c>
      <c r="B235" s="13" t="s">
        <v>385</v>
      </c>
      <c r="C235" s="14">
        <f t="shared" si="102"/>
        <v>0</v>
      </c>
      <c r="D235" s="14"/>
      <c r="E235" s="14"/>
      <c r="F235" s="23"/>
      <c r="G235" s="14">
        <f t="shared" si="103"/>
        <v>0</v>
      </c>
      <c r="H235" s="14"/>
      <c r="I235" s="14"/>
      <c r="J235" s="15"/>
      <c r="K235" s="16" t="e">
        <f t="shared" si="100"/>
        <v>#DIV/0!</v>
      </c>
    </row>
    <row r="236" spans="1:11" ht="63.75" customHeight="1" outlineLevel="5">
      <c r="A236" s="12" t="s">
        <v>386</v>
      </c>
      <c r="B236" s="13" t="s">
        <v>387</v>
      </c>
      <c r="C236" s="14">
        <f t="shared" si="102"/>
        <v>0</v>
      </c>
      <c r="D236" s="14"/>
      <c r="E236" s="14"/>
      <c r="F236" s="23"/>
      <c r="G236" s="14">
        <f t="shared" si="103"/>
        <v>0</v>
      </c>
      <c r="H236" s="14"/>
      <c r="I236" s="14"/>
      <c r="J236" s="15"/>
      <c r="K236" s="16" t="e">
        <f t="shared" si="100"/>
        <v>#DIV/0!</v>
      </c>
    </row>
    <row r="237" spans="1:11" ht="47.25" outlineLevel="5">
      <c r="A237" s="12" t="s">
        <v>388</v>
      </c>
      <c r="B237" s="13" t="s">
        <v>389</v>
      </c>
      <c r="C237" s="14">
        <f t="shared" si="102"/>
        <v>947117.08</v>
      </c>
      <c r="D237" s="14"/>
      <c r="E237" s="14"/>
      <c r="F237" s="23">
        <v>947117.08</v>
      </c>
      <c r="G237" s="14">
        <f t="shared" si="103"/>
        <v>236306</v>
      </c>
      <c r="H237" s="14"/>
      <c r="I237" s="14"/>
      <c r="J237" s="15">
        <v>236306</v>
      </c>
      <c r="K237" s="16">
        <f t="shared" si="100"/>
        <v>24.950030465082524</v>
      </c>
    </row>
    <row r="238" spans="1:11" ht="110.25" customHeight="1" outlineLevel="5">
      <c r="A238" s="12" t="s">
        <v>390</v>
      </c>
      <c r="B238" s="13" t="s">
        <v>391</v>
      </c>
      <c r="C238" s="14">
        <f t="shared" si="102"/>
        <v>80000</v>
      </c>
      <c r="D238" s="14"/>
      <c r="E238" s="14"/>
      <c r="F238" s="23">
        <v>80000</v>
      </c>
      <c r="G238" s="14">
        <f t="shared" si="103"/>
        <v>0</v>
      </c>
      <c r="H238" s="14"/>
      <c r="I238" s="14"/>
      <c r="J238" s="15"/>
      <c r="K238" s="16">
        <f t="shared" si="100"/>
        <v>0</v>
      </c>
    </row>
    <row r="239" spans="1:11" ht="31.5" outlineLevel="5">
      <c r="A239" s="12" t="s">
        <v>484</v>
      </c>
      <c r="B239" s="13">
        <v>4190054690</v>
      </c>
      <c r="C239" s="14">
        <f t="shared" si="102"/>
        <v>158116</v>
      </c>
      <c r="D239" s="14">
        <v>158116</v>
      </c>
      <c r="E239" s="14"/>
      <c r="F239" s="23"/>
      <c r="G239" s="14">
        <f t="shared" si="103"/>
        <v>0</v>
      </c>
      <c r="H239" s="14"/>
      <c r="I239" s="14"/>
      <c r="J239" s="15"/>
      <c r="K239" s="16">
        <f t="shared" si="100"/>
        <v>0</v>
      </c>
    </row>
    <row r="240" spans="1:11" ht="93.75" customHeight="1" outlineLevel="5">
      <c r="A240" s="12" t="s">
        <v>392</v>
      </c>
      <c r="B240" s="13" t="s">
        <v>393</v>
      </c>
      <c r="C240" s="14">
        <f t="shared" si="102"/>
        <v>854304</v>
      </c>
      <c r="D240" s="14"/>
      <c r="E240" s="14">
        <v>854304</v>
      </c>
      <c r="F240" s="35"/>
      <c r="G240" s="14">
        <f t="shared" si="103"/>
        <v>213576</v>
      </c>
      <c r="H240" s="14"/>
      <c r="I240" s="14">
        <v>213576</v>
      </c>
      <c r="J240" s="15"/>
      <c r="K240" s="16">
        <f t="shared" si="100"/>
        <v>25</v>
      </c>
    </row>
    <row r="241" spans="1:11" ht="47.25" outlineLevel="5">
      <c r="A241" s="12" t="s">
        <v>394</v>
      </c>
      <c r="B241" s="13" t="s">
        <v>395</v>
      </c>
      <c r="C241" s="14">
        <f t="shared" si="102"/>
        <v>6254.4</v>
      </c>
      <c r="D241" s="14"/>
      <c r="E241" s="14">
        <v>6254.4</v>
      </c>
      <c r="F241" s="35"/>
      <c r="G241" s="14">
        <f t="shared" si="103"/>
        <v>1320</v>
      </c>
      <c r="H241" s="14"/>
      <c r="I241" s="14">
        <v>1320</v>
      </c>
      <c r="J241" s="15"/>
      <c r="K241" s="16">
        <f t="shared" si="100"/>
        <v>21.10514198004605</v>
      </c>
    </row>
    <row r="242" spans="1:11" ht="32.25" customHeight="1" outlineLevel="5">
      <c r="A242" s="12" t="s">
        <v>396</v>
      </c>
      <c r="B242" s="13" t="s">
        <v>397</v>
      </c>
      <c r="C242" s="14">
        <f t="shared" si="102"/>
        <v>0</v>
      </c>
      <c r="D242" s="14"/>
      <c r="E242" s="14"/>
      <c r="F242" s="15"/>
      <c r="G242" s="14">
        <f t="shared" si="103"/>
        <v>0</v>
      </c>
      <c r="H242" s="14"/>
      <c r="I242" s="14"/>
      <c r="J242" s="15"/>
      <c r="K242" s="16" t="e">
        <f t="shared" si="100"/>
        <v>#DIV/0!</v>
      </c>
    </row>
    <row r="243" spans="1:11" ht="78" customHeight="1" outlineLevel="5">
      <c r="A243" s="12" t="s">
        <v>427</v>
      </c>
      <c r="B243" s="13" t="s">
        <v>428</v>
      </c>
      <c r="C243" s="14">
        <f t="shared" si="102"/>
        <v>0</v>
      </c>
      <c r="D243" s="14"/>
      <c r="E243" s="14"/>
      <c r="F243" s="15"/>
      <c r="G243" s="14">
        <f t="shared" si="103"/>
        <v>0</v>
      </c>
      <c r="H243" s="14"/>
      <c r="I243" s="14"/>
      <c r="J243" s="15"/>
      <c r="K243" s="16" t="e">
        <f t="shared" si="100"/>
        <v>#DIV/0!</v>
      </c>
    </row>
    <row r="244" spans="1:11" ht="78.75" outlineLevel="5">
      <c r="A244" s="12" t="s">
        <v>398</v>
      </c>
      <c r="B244" s="36" t="s">
        <v>399</v>
      </c>
      <c r="C244" s="14">
        <f t="shared" si="102"/>
        <v>44963.37</v>
      </c>
      <c r="D244" s="14"/>
      <c r="E244" s="14"/>
      <c r="F244" s="15">
        <v>44963.37</v>
      </c>
      <c r="G244" s="14">
        <f t="shared" si="103"/>
        <v>11250</v>
      </c>
      <c r="H244" s="14"/>
      <c r="I244" s="14"/>
      <c r="J244" s="15">
        <v>11250</v>
      </c>
      <c r="K244" s="16">
        <f t="shared" si="100"/>
        <v>25.02036657839481</v>
      </c>
    </row>
    <row r="245" spans="1:11" ht="63" outlineLevel="5">
      <c r="A245" s="53" t="s">
        <v>419</v>
      </c>
      <c r="B245" s="51" t="s">
        <v>420</v>
      </c>
      <c r="C245" s="14">
        <f t="shared" si="102"/>
        <v>0</v>
      </c>
      <c r="D245" s="14"/>
      <c r="E245" s="14"/>
      <c r="F245" s="15"/>
      <c r="G245" s="14">
        <f t="shared" si="103"/>
        <v>0</v>
      </c>
      <c r="H245" s="14"/>
      <c r="I245" s="14"/>
      <c r="J245" s="15"/>
      <c r="K245" s="16" t="e">
        <f t="shared" si="100"/>
        <v>#DIV/0!</v>
      </c>
    </row>
    <row r="246" spans="1:11" ht="78" customHeight="1" outlineLevel="1">
      <c r="A246" s="8" t="s">
        <v>400</v>
      </c>
      <c r="B246" s="37" t="s">
        <v>401</v>
      </c>
      <c r="C246" s="10">
        <f aca="true" t="shared" si="104" ref="C246:J247">SUM(C247)</f>
        <v>1160.66</v>
      </c>
      <c r="D246" s="10">
        <f t="shared" si="104"/>
        <v>1160.66</v>
      </c>
      <c r="E246" s="10">
        <f t="shared" si="104"/>
        <v>0</v>
      </c>
      <c r="F246" s="10">
        <f t="shared" si="104"/>
        <v>0</v>
      </c>
      <c r="G246" s="10">
        <f t="shared" si="104"/>
        <v>318.75</v>
      </c>
      <c r="H246" s="10">
        <f t="shared" si="104"/>
        <v>318.75</v>
      </c>
      <c r="I246" s="10">
        <f t="shared" si="104"/>
        <v>0</v>
      </c>
      <c r="J246" s="10">
        <f t="shared" si="104"/>
        <v>0</v>
      </c>
      <c r="K246" s="11">
        <f t="shared" si="100"/>
        <v>27.462822876639155</v>
      </c>
    </row>
    <row r="247" spans="1:11" ht="17.25" customHeight="1" outlineLevel="2">
      <c r="A247" s="8" t="s">
        <v>380</v>
      </c>
      <c r="B247" s="37" t="s">
        <v>402</v>
      </c>
      <c r="C247" s="10">
        <f t="shared" si="104"/>
        <v>1160.66</v>
      </c>
      <c r="D247" s="10">
        <f t="shared" si="104"/>
        <v>1160.66</v>
      </c>
      <c r="E247" s="10">
        <f t="shared" si="104"/>
        <v>0</v>
      </c>
      <c r="F247" s="10">
        <f t="shared" si="104"/>
        <v>0</v>
      </c>
      <c r="G247" s="10">
        <f t="shared" si="104"/>
        <v>318.75</v>
      </c>
      <c r="H247" s="10">
        <f t="shared" si="104"/>
        <v>318.75</v>
      </c>
      <c r="I247" s="10">
        <f t="shared" si="104"/>
        <v>0</v>
      </c>
      <c r="J247" s="10">
        <f t="shared" si="104"/>
        <v>0</v>
      </c>
      <c r="K247" s="11">
        <f t="shared" si="100"/>
        <v>27.462822876639155</v>
      </c>
    </row>
    <row r="248" spans="1:11" ht="63" outlineLevel="5">
      <c r="A248" s="38" t="s">
        <v>403</v>
      </c>
      <c r="B248" s="39" t="s">
        <v>404</v>
      </c>
      <c r="C248" s="40">
        <f>SUM(D248+E248+F248)</f>
        <v>1160.66</v>
      </c>
      <c r="D248" s="40">
        <v>1160.66</v>
      </c>
      <c r="E248" s="40"/>
      <c r="F248" s="41"/>
      <c r="G248" s="40">
        <f>SUM(H248+I248+J248)</f>
        <v>318.75</v>
      </c>
      <c r="H248" s="40">
        <v>318.75</v>
      </c>
      <c r="I248" s="40"/>
      <c r="J248" s="41"/>
      <c r="K248" s="16">
        <f t="shared" si="100"/>
        <v>27.462822876639155</v>
      </c>
    </row>
    <row r="249" spans="1:11" ht="31.5" outlineLevel="5">
      <c r="A249" s="42" t="s">
        <v>405</v>
      </c>
      <c r="B249" s="43" t="s">
        <v>406</v>
      </c>
      <c r="C249" s="29">
        <f aca="true" t="shared" si="105" ref="C249:J250">SUM(C250)</f>
        <v>0</v>
      </c>
      <c r="D249" s="29">
        <f t="shared" si="105"/>
        <v>0</v>
      </c>
      <c r="E249" s="29">
        <f t="shared" si="105"/>
        <v>0</v>
      </c>
      <c r="F249" s="29">
        <f t="shared" si="105"/>
        <v>0</v>
      </c>
      <c r="G249" s="29">
        <f t="shared" si="105"/>
        <v>0</v>
      </c>
      <c r="H249" s="29">
        <f t="shared" si="105"/>
        <v>0</v>
      </c>
      <c r="I249" s="29">
        <f t="shared" si="105"/>
        <v>0</v>
      </c>
      <c r="J249" s="29">
        <f t="shared" si="105"/>
        <v>0</v>
      </c>
      <c r="K249" s="11" t="e">
        <f t="shared" si="100"/>
        <v>#DIV/0!</v>
      </c>
    </row>
    <row r="250" spans="1:11" ht="15.75" customHeight="1" outlineLevel="5">
      <c r="A250" s="42" t="s">
        <v>407</v>
      </c>
      <c r="B250" s="43" t="s">
        <v>408</v>
      </c>
      <c r="C250" s="29">
        <f t="shared" si="105"/>
        <v>0</v>
      </c>
      <c r="D250" s="29">
        <f t="shared" si="105"/>
        <v>0</v>
      </c>
      <c r="E250" s="29">
        <f t="shared" si="105"/>
        <v>0</v>
      </c>
      <c r="F250" s="29">
        <f t="shared" si="105"/>
        <v>0</v>
      </c>
      <c r="G250" s="29">
        <f t="shared" si="105"/>
        <v>0</v>
      </c>
      <c r="H250" s="29">
        <f t="shared" si="105"/>
        <v>0</v>
      </c>
      <c r="I250" s="29">
        <f t="shared" si="105"/>
        <v>0</v>
      </c>
      <c r="J250" s="29">
        <f t="shared" si="105"/>
        <v>0</v>
      </c>
      <c r="K250" s="11" t="e">
        <f t="shared" si="100"/>
        <v>#DIV/0!</v>
      </c>
    </row>
    <row r="251" spans="1:11" ht="63" outlineLevel="5">
      <c r="A251" s="30" t="s">
        <v>409</v>
      </c>
      <c r="B251" s="44" t="s">
        <v>410</v>
      </c>
      <c r="C251" s="40">
        <f>SUM(D251+E251+F251)</f>
        <v>0</v>
      </c>
      <c r="D251" s="40"/>
      <c r="E251" s="40"/>
      <c r="F251" s="41"/>
      <c r="G251" s="40">
        <f>SUM(H251+I251+J251)</f>
        <v>0</v>
      </c>
      <c r="H251" s="40"/>
      <c r="I251" s="40"/>
      <c r="J251" s="41"/>
      <c r="K251" s="16" t="e">
        <f t="shared" si="100"/>
        <v>#DIV/0!</v>
      </c>
    </row>
    <row r="252" spans="1:11" ht="30" customHeight="1">
      <c r="A252" s="45" t="s">
        <v>411</v>
      </c>
      <c r="B252" s="46"/>
      <c r="C252" s="47">
        <f aca="true" t="shared" si="106" ref="C252:J252">SUM(C229+C246+C249)</f>
        <v>2468126.5100000002</v>
      </c>
      <c r="D252" s="47">
        <f t="shared" si="106"/>
        <v>159276.66</v>
      </c>
      <c r="E252" s="47">
        <f t="shared" si="106"/>
        <v>860558.4</v>
      </c>
      <c r="F252" s="47">
        <f t="shared" si="106"/>
        <v>1448291.4500000002</v>
      </c>
      <c r="G252" s="47">
        <f t="shared" si="106"/>
        <v>530413.15</v>
      </c>
      <c r="H252" s="47">
        <f t="shared" si="106"/>
        <v>318.75</v>
      </c>
      <c r="I252" s="47">
        <f t="shared" si="106"/>
        <v>214896</v>
      </c>
      <c r="J252" s="47">
        <f t="shared" si="106"/>
        <v>315198.4</v>
      </c>
      <c r="K252" s="48">
        <f t="shared" si="100"/>
        <v>21.49051711291736</v>
      </c>
    </row>
    <row r="253" spans="1:11" ht="30" customHeight="1">
      <c r="A253" s="32" t="s">
        <v>412</v>
      </c>
      <c r="B253" s="46"/>
      <c r="C253" s="47">
        <f aca="true" t="shared" si="107" ref="C253:J253">SUM(C227+C252)</f>
        <v>218491467.49999997</v>
      </c>
      <c r="D253" s="47">
        <f t="shared" si="107"/>
        <v>12792508.07</v>
      </c>
      <c r="E253" s="47">
        <f t="shared" si="107"/>
        <v>87974802.51</v>
      </c>
      <c r="F253" s="47">
        <f t="shared" si="107"/>
        <v>117724156.91999999</v>
      </c>
      <c r="G253" s="47">
        <f t="shared" si="107"/>
        <v>46988525.91</v>
      </c>
      <c r="H253" s="47">
        <f t="shared" si="107"/>
        <v>2112178.79</v>
      </c>
      <c r="I253" s="47">
        <f t="shared" si="107"/>
        <v>18103061.169999998</v>
      </c>
      <c r="J253" s="47">
        <f t="shared" si="107"/>
        <v>26773285.949999996</v>
      </c>
      <c r="K253" s="49">
        <f t="shared" si="100"/>
        <v>21.50588599529636</v>
      </c>
    </row>
  </sheetData>
  <sheetProtection selectLockedCells="1" selectUnlockedCells="1"/>
  <mergeCells count="10">
    <mergeCell ref="K5:K6"/>
    <mergeCell ref="A227:B227"/>
    <mergeCell ref="A1:J1"/>
    <mergeCell ref="A2:J2"/>
    <mergeCell ref="A5:A6"/>
    <mergeCell ref="B5:B6"/>
    <mergeCell ref="C5:C6"/>
    <mergeCell ref="D5:F5"/>
    <mergeCell ref="G5:G6"/>
    <mergeCell ref="H5:J5"/>
  </mergeCells>
  <printOptions/>
  <pageMargins left="0.7875" right="0.19652777777777777" top="0.5902777777777778" bottom="0" header="0.5118055555555555" footer="0.5118055555555555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cp:lastPrinted>2020-10-12T06:37:41Z</cp:lastPrinted>
  <dcterms:created xsi:type="dcterms:W3CDTF">2020-01-17T14:40:26Z</dcterms:created>
  <dcterms:modified xsi:type="dcterms:W3CDTF">2021-04-15T10:45:36Z</dcterms:modified>
  <cp:category/>
  <cp:version/>
  <cp:contentType/>
  <cp:contentStatus/>
</cp:coreProperties>
</file>