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85" windowHeight="1140" activeTab="0"/>
  </bookViews>
  <sheets>
    <sheet name="4 кв." sheetId="1" r:id="rId1"/>
  </sheets>
  <definedNames>
    <definedName name="_xlnm.Print_Titles" localSheetId="0">'4 кв.'!$4:$5</definedName>
  </definedNames>
  <calcPr fullCalcOnLoad="1"/>
</workbook>
</file>

<file path=xl/sharedStrings.xml><?xml version="1.0" encoding="utf-8"?>
<sst xmlns="http://schemas.openxmlformats.org/spreadsheetml/2006/main" count="376" uniqueCount="360">
  <si>
    <t>Наименование показателя</t>
  </si>
  <si>
    <t>Ц.ст.</t>
  </si>
  <si>
    <t xml:space="preserve">      Муниципальная программа Савинского муниципального района "Развитие системы образования Савинского муниципального района"</t>
  </si>
  <si>
    <t>0100000000</t>
  </si>
  <si>
    <t xml:space="preserve">        Подпрограмма "Дошкольник"</t>
  </si>
  <si>
    <t>0110000000</t>
  </si>
  <si>
    <t xml:space="preserve">            Основное мероприятие "Развитие дошкольного образования"</t>
  </si>
  <si>
    <t>0110100000</t>
  </si>
  <si>
    <t>0110100201</t>
  </si>
  <si>
    <t xml:space="preserve">                Обеспечение деятельности дошкольных образовательных организаций</t>
  </si>
  <si>
    <t>0110180100</t>
  </si>
  <si>
    <t xml:space="preserve">    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</si>
  <si>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0110180110</t>
  </si>
  <si>
    <t xml:space="preserve">      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</si>
  <si>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0110180170</t>
  </si>
  <si>
    <t xml:space="preserve">  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</si>
  <si>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 xml:space="preserve">        Подпрограмма "Школьное образование"</t>
  </si>
  <si>
    <t>0120000000</t>
  </si>
  <si>
    <t xml:space="preserve">            Основное мероприятие "Развитие школьного образования"</t>
  </si>
  <si>
    <t>0120100000</t>
  </si>
  <si>
    <t>0120100202</t>
  </si>
  <si>
    <t xml:space="preserve">                Обеспечение деятельности муниципальных общеобразовательных организаций</t>
  </si>
  <si>
    <t>0120102003</t>
  </si>
  <si>
    <t xml:space="preserve">                Организация питания обучающихся 1-4 классов муниципальных общеобразовательных организаций</t>
  </si>
  <si>
    <t>0120150970</t>
  </si>
  <si>
    <t xml:space="preserve">    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</si>
  <si>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0120180150</t>
  </si>
  <si>
    <t xml:space="preserve">  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</si>
  <si>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01201L0970</t>
  </si>
  <si>
    <t>0120200000</t>
  </si>
  <si>
    <t>01202R2160</t>
  </si>
  <si>
    <t xml:space="preserve">        Подпрограмма "Модернизация дополнительного образования"</t>
  </si>
  <si>
    <t>0130000000</t>
  </si>
  <si>
    <t xml:space="preserve">            Основное мероприятие "Развитие дополнительного образования"</t>
  </si>
  <si>
    <t>0130100000</t>
  </si>
  <si>
    <t>0130100203</t>
  </si>
  <si>
    <t xml:space="preserve">                Обеспечение деятельности муниципальных организаций дополнительного образования детей</t>
  </si>
  <si>
    <t>01301S1420</t>
  </si>
  <si>
    <t xml:space="preserve">               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</si>
  <si>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01301S1430</t>
  </si>
  <si>
    <t xml:space="preserve">        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</si>
  <si>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 xml:space="preserve">        Подпрограмма "Здоровье детей Савинского района"</t>
  </si>
  <si>
    <t>0140000000</t>
  </si>
  <si>
    <t xml:space="preserve">            Основное мероприятие "Укрепление здоровья детей"</t>
  </si>
  <si>
    <t>0140100000</t>
  </si>
  <si>
    <t>0140102008</t>
  </si>
  <si>
    <t xml:space="preserve">                Питание детей из многодетных семей в дошкольных образовательных учреждениях</t>
  </si>
  <si>
    <t>0140180190</t>
  </si>
  <si>
    <t xml:space="preserve">                Организация отдыха детей в каникулярное время в части организации двухразового питания в лагерях дневного пребывания</t>
  </si>
  <si>
    <t>0140180200</t>
  </si>
  <si>
    <t xml:space="preserve">                Организация двухразового питания в лагерях дневного пребывания детей-сирот и детей, находящихся в трудной жизненной ситуации</t>
  </si>
  <si>
    <t>01401S0190</t>
  </si>
  <si>
    <t xml:space="preserve">        Подпрограмма "Комплексная программа пожарной безопасности и антитеррористической защищенности образовательных организаций Савинского муниципального района"</t>
  </si>
  <si>
    <t>0150000000</t>
  </si>
  <si>
    <t xml:space="preserve">            Основное мероприятие "Выполнение мер по обеспечению пожарной безопасности и антитеррористической защищенности"</t>
  </si>
  <si>
    <t>0150100000</t>
  </si>
  <si>
    <t>0150102012</t>
  </si>
  <si>
    <t xml:space="preserve">                Реализация мероприятий по укреплению пожарной безопасности образовательных организаций</t>
  </si>
  <si>
    <t xml:space="preserve">        Подпрограмма "Гражданско-патриотическое и духовно-нравственное воспитание учащихся и воспитанников"</t>
  </si>
  <si>
    <t>0160000000</t>
  </si>
  <si>
    <t xml:space="preserve">            Основное мероприятие "Создание условий успешной социализации и эффективной самореализации несовершеннолетних граждан"</t>
  </si>
  <si>
    <t>0160200000</t>
  </si>
  <si>
    <t>0160202016</t>
  </si>
  <si>
    <t xml:space="preserve">                Трудоустройство и занятость несовершеннолетних граждан</t>
  </si>
  <si>
    <t xml:space="preserve">        Подпрограмма "Талант"</t>
  </si>
  <si>
    <t>0180000000</t>
  </si>
  <si>
    <t xml:space="preserve">            Основное мероприятие "Выявление и поддержка одаренных детей"</t>
  </si>
  <si>
    <t>0180100000</t>
  </si>
  <si>
    <t>0180102020</t>
  </si>
  <si>
    <t xml:space="preserve">                Приобретение грамот и сертификатов</t>
  </si>
  <si>
    <t>0180102021</t>
  </si>
  <si>
    <t>0180109001</t>
  </si>
  <si>
    <t xml:space="preserve">                Присуждение премии "Золотой фонд земли Савинской"</t>
  </si>
  <si>
    <t xml:space="preserve">        Подпрограмма "Обеспечение деятельности отдела образования администрации Савинского муниципального района"</t>
  </si>
  <si>
    <t>0190000000</t>
  </si>
  <si>
    <t xml:space="preserve">            Основное мероприятие "Обеспечение деятельности исполнительных органов местного самоуправления Савинского муниципального района"</t>
  </si>
  <si>
    <t>0190100000</t>
  </si>
  <si>
    <t>0190100105</t>
  </si>
  <si>
    <t xml:space="preserve">                Обеспечение деятельности отраслевого отдела администрации Савинского муниципального района</t>
  </si>
  <si>
    <t>0190100301</t>
  </si>
  <si>
    <t xml:space="preserve">                Обеспечение деятельности структурных подразделений отраслевого отдела администрации Савинского муниципального района</t>
  </si>
  <si>
    <t xml:space="preserve">        Подпрограмма "Профессионал"</t>
  </si>
  <si>
    <t>01А0000000</t>
  </si>
  <si>
    <t xml:space="preserve">            Основное мероприятие "Развитие кадрового потенциала"</t>
  </si>
  <si>
    <t>01А0100000</t>
  </si>
  <si>
    <t>01А0102022</t>
  </si>
  <si>
    <t xml:space="preserve">                Курсовая подготовка, семинары, конференции, консультации</t>
  </si>
  <si>
    <t xml:space="preserve">        Подпрограмма "Профилактика детского дорожно-транспортного травматизма в образовательных организациях Савинского муниципального района"</t>
  </si>
  <si>
    <t>01Б0000000</t>
  </si>
  <si>
    <t xml:space="preserve">            Основное мероприятие "Организация и осуществление организованной перевозки группы детей"</t>
  </si>
  <si>
    <t>01Б0100000</t>
  </si>
  <si>
    <t>01Б0102026</t>
  </si>
  <si>
    <t xml:space="preserve">                Обеспечение перевозок школьников</t>
  </si>
  <si>
    <t xml:space="preserve">      Муниципальная программа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</si>
  <si>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0200000000</t>
  </si>
  <si>
    <t xml:space="preserve">        Подпрограмма "Обеспечение жильем молодых семей"</t>
  </si>
  <si>
    <t>0210000000</t>
  </si>
  <si>
    <t xml:space="preserve">            Основное мероприятие "Обеспечение жильем молодых семей"</t>
  </si>
  <si>
    <t>0210100000</t>
  </si>
  <si>
    <t>0210150200</t>
  </si>
  <si>
    <t xml:space="preserve">                Мероприятия подпрограммы "Обеспечение жильем молодых семей" федеральной целевой программы "Жилище" на 2015 - 2020 годы</t>
  </si>
  <si>
    <t>02101L0200</t>
  </si>
  <si>
    <t xml:space="preserve">                Предоставление социальных выплат молодым семьям на приобретение (строительство) жилого помещения</t>
  </si>
  <si>
    <t>02101R0200</t>
  </si>
  <si>
    <t xml:space="preserve">      Муниципальная программа Савинского муниципального района "Обеспечение безопасности граждан и профилактика правонарушений в Савинском муниципальном районе"</t>
  </si>
  <si>
    <t>0300000000</t>
  </si>
  <si>
    <t xml:space="preserve">        Подпрограмма "Профилактика правонарушений в Савинском муниципальном районе"</t>
  </si>
  <si>
    <t>0310000000</t>
  </si>
  <si>
    <t xml:space="preserve">            Основное мероприятие "Охрана общественного порядка и профилактика правонарушений"</t>
  </si>
  <si>
    <t>0310100000</t>
  </si>
  <si>
    <t>0310109003</t>
  </si>
  <si>
    <t>0310109005</t>
  </si>
  <si>
    <t xml:space="preserve">      Муниципальная программа Савинского муниципального района "Охрана окружающей среды Савинского муниципального района"</t>
  </si>
  <si>
    <t>0400000000</t>
  </si>
  <si>
    <t xml:space="preserve">        Подпрограмма "Организация проведения мероприятий по отлову и содержанию безнадзорных животных"</t>
  </si>
  <si>
    <t>0410000000</t>
  </si>
  <si>
    <t xml:space="preserve">            Основное мероприятие "Организация проведения мероприятий по отлову и содержанию безнадзорных животных"</t>
  </si>
  <si>
    <t>0410100000</t>
  </si>
  <si>
    <t>0410180370</t>
  </si>
  <si>
    <t xml:space="preserve">    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</si>
  <si>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 xml:space="preserve">      Муниципальная программа Савинского муниципального района "Развитие физической культуры, спорта Савинского муниципального района"</t>
  </si>
  <si>
    <t>0500000000</t>
  </si>
  <si>
    <t xml:space="preserve">        Подпрограмма "Организация физкультурных и спортивных мероприятий, участие в соревнованиях регионального и муниципального уровня"</t>
  </si>
  <si>
    <t>0510000000</t>
  </si>
  <si>
    <t xml:space="preserve">            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</si>
  <si>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0510100000</t>
  </si>
  <si>
    <t>0510100206</t>
  </si>
  <si>
    <t xml:space="preserve">                Обеспечение деятельности муниципального бюджетного учреждения "Савинский спортивный комплекс "Атлант"</t>
  </si>
  <si>
    <t>0510108805</t>
  </si>
  <si>
    <t xml:space="preserve">    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</si>
  <si>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 xml:space="preserve">      Муниципальная программа Савинского муниципального района "Молодежь Савинского муниципального района"</t>
  </si>
  <si>
    <t>0600000000</t>
  </si>
  <si>
    <t xml:space="preserve">        Подпрограмма "Молодежная политика с детьми и подростками в Савинском муниципальном районе"</t>
  </si>
  <si>
    <t>0610000000</t>
  </si>
  <si>
    <t xml:space="preserve">            Основное мероприятие "Организация участия в различных видах мероприятий"</t>
  </si>
  <si>
    <t>0610100000</t>
  </si>
  <si>
    <t>0610108806</t>
  </si>
  <si>
    <t xml:space="preserve">                Осуществление части полномочий по организации и осуществлению мероприятий по работе с детьми и молодежью в поселении</t>
  </si>
  <si>
    <t xml:space="preserve">            Основное мероприятие "Создание условий успешной социализации и эффективной самореализации молодежи"</t>
  </si>
  <si>
    <t>0610200000</t>
  </si>
  <si>
    <t>0610208806</t>
  </si>
  <si>
    <t>0610280360</t>
  </si>
  <si>
    <t xml:space="preserve">                Осуществление полномочий по созданию и организации деятельности комиссий по делам несовершеннолетних и защите их прав</t>
  </si>
  <si>
    <t xml:space="preserve">        Подпрограмма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</t>
  </si>
  <si>
    <t>0620000000</t>
  </si>
  <si>
    <t xml:space="preserve">            Основное мероприятие "Пропаганда семейных ценностей среди молодежи"</t>
  </si>
  <si>
    <t>0620100000</t>
  </si>
  <si>
    <t>0620108806</t>
  </si>
  <si>
    <t xml:space="preserve">        Подпрограмма "Поддержка молодых специалистов муниципальных учреждений образования Савинского муниципального района и ОБУЗ "Савинская ЦРБ""</t>
  </si>
  <si>
    <t>0630000000</t>
  </si>
  <si>
    <t xml:space="preserve">            Основное мероприятие "Содействие профессиональному и личному развитию молодых специалистов"</t>
  </si>
  <si>
    <t>0630100000</t>
  </si>
  <si>
    <t>0630107004</t>
  </si>
  <si>
    <t xml:space="preserve">           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</t>
  </si>
  <si>
    <t>0630107005</t>
  </si>
  <si>
    <t xml:space="preserve">              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</t>
  </si>
  <si>
    <t xml:space="preserve">      Муниципальная программа Савинского муниципального района "Развитие экономического потенциала Савинского муниципального района"</t>
  </si>
  <si>
    <t>0700000000</t>
  </si>
  <si>
    <t xml:space="preserve">        Подпрограмма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</t>
  </si>
  <si>
    <t>0710000000</t>
  </si>
  <si>
    <t xml:space="preserve">            Основное мероприятие "Предоставление государственных и муниципальных услуг"</t>
  </si>
  <si>
    <t>0710100000</t>
  </si>
  <si>
    <t>0710100207</t>
  </si>
  <si>
    <t xml:space="preserve">                Обеспечение деятельности муниципального учреждения Савинского муниципального района "Многофункциональный центр предоставления государственных и муниципальных услуг"</t>
  </si>
  <si>
    <t>0710100208</t>
  </si>
  <si>
    <t xml:space="preserve">      Муниципальная программа Савинского муниципального района "Развитие транспортной системы Савинского муниципального района"</t>
  </si>
  <si>
    <t>0800000000</t>
  </si>
  <si>
    <t xml:space="preserve">        Подпрограмма "Развитие и содержание автомобильных дорог общего пользования местного значения"</t>
  </si>
  <si>
    <t>0810000000</t>
  </si>
  <si>
    <t xml:space="preserve">            Основное мероприятие "Дорожная деятельность"</t>
  </si>
  <si>
    <t>0810100000</t>
  </si>
  <si>
    <t>0810102058</t>
  </si>
  <si>
    <t xml:space="preserve">                Ремонт, капитальный ремонт дорог общего пользования местного значения</t>
  </si>
  <si>
    <t>0810102059</t>
  </si>
  <si>
    <t xml:space="preserve">                Содержание дорог общего пользования местного значения вне границ населенных пунктов в границах муниципального района</t>
  </si>
  <si>
    <t>0810104004</t>
  </si>
  <si>
    <t xml:space="preserve">                Строительство (реконструкция) автомобильных дорог общего пользования местного значения</t>
  </si>
  <si>
    <t>0810180520</t>
  </si>
  <si>
    <t xml:space="preserve">                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 же капитальный ремонт и ремонт</t>
  </si>
  <si>
    <t xml:space="preserve">        Подпрограмма "Субсидирование транспортного обслуживания населения Савинского муниципального района"</t>
  </si>
  <si>
    <t>0820000000</t>
  </si>
  <si>
    <t xml:space="preserve">            Основное мероприятие "Создание условий для предоставления транспортных услуг населению"</t>
  </si>
  <si>
    <t>0820100000</t>
  </si>
  <si>
    <t>0820106003</t>
  </si>
  <si>
    <t xml:space="preserve">          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</t>
  </si>
  <si>
    <t xml:space="preserve">      Муниципальная программа Савинского муниципального района "Развитие сельского хозяйства в Савинском муниципальном районе на 2014-2020 годы"</t>
  </si>
  <si>
    <t>0900000000</t>
  </si>
  <si>
    <t xml:space="preserve">        Подпрограмма "Обеспечение деятельности отдела сельского хозяйства и развития сельских территорий администрации Савинского муниципального района"</t>
  </si>
  <si>
    <t>0910000000</t>
  </si>
  <si>
    <t>0910100000</t>
  </si>
  <si>
    <t>0910100104</t>
  </si>
  <si>
    <t xml:space="preserve">                Обеспечение деятельности отдела сельского хозяйства и развития сельских территорий администрации Савинского муниципального района</t>
  </si>
  <si>
    <t>1000000000</t>
  </si>
  <si>
    <t xml:space="preserve">      Муниципальная программа Савинского муниципального района "Управление муниципальными финансами и муниципальным долгом Савинского муниципального района"</t>
  </si>
  <si>
    <t xml:space="preserve">        Подпрограмма "Обеспечение финансирования непредвиденных расходов бюджета Савинского муниципального района"</t>
  </si>
  <si>
    <t>1020000000</t>
  </si>
  <si>
    <t xml:space="preserve">            Основное мероприятие "Управление резервными средствами муниципального района"</t>
  </si>
  <si>
    <t>1020100000</t>
  </si>
  <si>
    <t>1020109003</t>
  </si>
  <si>
    <t xml:space="preserve">                Резервный фонд администрации Савинского муниципального района</t>
  </si>
  <si>
    <t xml:space="preserve">        Подпрограмма "Обеспечение деятельности финансового управления администрации Савинского муниципального района"</t>
  </si>
  <si>
    <t>1030000000</t>
  </si>
  <si>
    <t>1030100000</t>
  </si>
  <si>
    <t>1030100103</t>
  </si>
  <si>
    <t xml:space="preserve">                Обеспечение деятельности финансового управления администрации Савинского муниципального района</t>
  </si>
  <si>
    <t xml:space="preserve">      Муниципальная программа Савинского муниципального района "Развитие местного самоуправления в Савинском муниципальном районе"</t>
  </si>
  <si>
    <t>1100000000</t>
  </si>
  <si>
    <t xml:space="preserve">        Подпрограмма "Развитие муниципальной службы"</t>
  </si>
  <si>
    <t>1110000000</t>
  </si>
  <si>
    <t>1110100000</t>
  </si>
  <si>
    <t>1110109004</t>
  </si>
  <si>
    <t xml:space="preserve">                Уплата членских взносов в Совет муниципальных образований Ивановской области</t>
  </si>
  <si>
    <t>11101S0610</t>
  </si>
  <si>
    <t xml:space="preserve">                Подготовка, переподготовка, обучение и повышение квалификации муниципальных служащих и лиц, находящихся в резерве управленческих кадров</t>
  </si>
  <si>
    <t xml:space="preserve">        Подпрограмма "Пенсионное обеспечение муниципальных служащих"</t>
  </si>
  <si>
    <t>1120000000</t>
  </si>
  <si>
    <t xml:space="preserve">            Основное мероприятие "Пенсионное обеспечение муниципальных служащих"</t>
  </si>
  <si>
    <t>1120100000</t>
  </si>
  <si>
    <t>1120107006</t>
  </si>
  <si>
    <t xml:space="preserve">                Выплата пенсий за выслугу лет лицам, замещавшим выборные муниципальные должности и должности муниципальной службы Савинского муниципального района</t>
  </si>
  <si>
    <t xml:space="preserve">        Подпрограмма "Информационное обеспечение деятельности органов местного самоуправления"</t>
  </si>
  <si>
    <t>1130000000</t>
  </si>
  <si>
    <t xml:space="preserve">            Основное мероприятие "Информационная открытость деятельности органов местного самоуправления"</t>
  </si>
  <si>
    <t>1130100000</t>
  </si>
  <si>
    <t>1130102062</t>
  </si>
  <si>
    <t xml:space="preserve">           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</t>
  </si>
  <si>
    <t>1130102063</t>
  </si>
  <si>
    <t xml:space="preserve">                Обслуживание сайта Савинского муниципального района</t>
  </si>
  <si>
    <t xml:space="preserve">            Основное мероприятие "Межрегиональное и межмуниципальное сотрудничество"</t>
  </si>
  <si>
    <t>1130200000</t>
  </si>
  <si>
    <t>1130202064</t>
  </si>
  <si>
    <t xml:space="preserve">                Организация приема делегаций</t>
  </si>
  <si>
    <t xml:space="preserve">        Подпрограмма "Организация проведения государственных и профессиональных праздников, знаменательных дат и культурно-массовых мероприятий"</t>
  </si>
  <si>
    <t>1140000000</t>
  </si>
  <si>
    <t>1140100000</t>
  </si>
  <si>
    <t>1140102066</t>
  </si>
  <si>
    <t xml:space="preserve">                Мероприятия посвященные государственным и профессиональным праздникам, знаменательным датам</t>
  </si>
  <si>
    <t>1140102067</t>
  </si>
  <si>
    <t xml:space="preserve">                Организация и проведение культурно-массовых мероприятий</t>
  </si>
  <si>
    <t xml:space="preserve">        Подпрограмма "Поощрение отдельных категорий граждан"</t>
  </si>
  <si>
    <t>1150000000</t>
  </si>
  <si>
    <t xml:space="preserve">            Основное мероприятие "Поощрение отдельных категорий граждан"</t>
  </si>
  <si>
    <t>1150100000</t>
  </si>
  <si>
    <t>1150102068</t>
  </si>
  <si>
    <t xml:space="preserve">                Приобретение ценных подарков</t>
  </si>
  <si>
    <t>1150107007</t>
  </si>
  <si>
    <t xml:space="preserve">                Выплата вознаграждений</t>
  </si>
  <si>
    <t xml:space="preserve">        Подпрограмма "Обеспечение деятельности органов местного самоуправления Савинского муниципального района"</t>
  </si>
  <si>
    <t>1160000000</t>
  </si>
  <si>
    <t xml:space="preserve">            Основное мероприятие "Обеспечение деятельности лиц, замещающих муниципальные должности Савинского муниципального района"</t>
  </si>
  <si>
    <t>1160100000</t>
  </si>
  <si>
    <t>1160100101</t>
  </si>
  <si>
    <t xml:space="preserve">                Обеспечение деятельности главы Савинского муниципального района</t>
  </si>
  <si>
    <t>1160200000</t>
  </si>
  <si>
    <t>1160200102</t>
  </si>
  <si>
    <t xml:space="preserve">                Обеспечение деятельности администрации Савинского муниципального района</t>
  </si>
  <si>
    <t>1160208801</t>
  </si>
  <si>
    <t xml:space="preserve">                Осуществление полномочий по организации и осуществлению муниципального внешнего финансового контроля</t>
  </si>
  <si>
    <t>1160208802</t>
  </si>
  <si>
    <t xml:space="preserve">                Осуществление полномочий по организации и осуществлению муниципального внутреннего финансового контроля</t>
  </si>
  <si>
    <t>1160208803</t>
  </si>
  <si>
    <t xml:space="preserve">                Осуществление полномочий в области градостроительной деятельности</t>
  </si>
  <si>
    <t>1160208804</t>
  </si>
  <si>
    <t xml:space="preserve">                Осуществление полномочий по организации и осуществлению муниципального жилищного контроля</t>
  </si>
  <si>
    <t xml:space="preserve">            Основное мероприятие "Энергосбережение и повышение энергетической эффективности"</t>
  </si>
  <si>
    <t>1160300000</t>
  </si>
  <si>
    <t>1160302069</t>
  </si>
  <si>
    <t xml:space="preserve">                Реализация комплекса энергосберегающих мероприятий для снижения расходов топливно-энергетических ресурсов</t>
  </si>
  <si>
    <t xml:space="preserve">      Муниципальная программа Савинского муниципального района "Управление муниципальным имуществом Савинского муниципального района"</t>
  </si>
  <si>
    <t>1200000000</t>
  </si>
  <si>
    <t xml:space="preserve">        Подпрограмма "Управление и распоряжение муниципальным имуществом Савинского муниципального района"</t>
  </si>
  <si>
    <t>1210000000</t>
  </si>
  <si>
    <t xml:space="preserve">            Основное мероприятие "Управление и распоряжение муниципальным имуществом"</t>
  </si>
  <si>
    <t>1210100000</t>
  </si>
  <si>
    <t>1210102053</t>
  </si>
  <si>
    <t>1210102071</t>
  </si>
  <si>
    <t xml:space="preserve">                Оценка рыночной стоимости муниципального имущества, размера платы за право заключения договоров аренды, безвозмездного пользования муниципального имущества</t>
  </si>
  <si>
    <t>1210102074</t>
  </si>
  <si>
    <t xml:space="preserve">                Обеспечение сохранности и содержания имущества казны Савинского муниципального района</t>
  </si>
  <si>
    <t xml:space="preserve">      Непрограммные направления деятельности исполнительных органов местного самоуправления Савинского муниципального района</t>
  </si>
  <si>
    <t>4100000000</t>
  </si>
  <si>
    <t xml:space="preserve">        Иные непрограммные мероприятия</t>
  </si>
  <si>
    <t>4190000000</t>
  </si>
  <si>
    <t>4190002076</t>
  </si>
  <si>
    <t>4190002079</t>
  </si>
  <si>
    <t>4190006004</t>
  </si>
  <si>
    <t xml:space="preserve">                Субсидии отдельным общественным организациям и иным некоммерческим объединениям</t>
  </si>
  <si>
    <t>4190008807</t>
  </si>
  <si>
    <t xml:space="preserve">                Осуществление полномочий по участию в предупреждении и ликвидации последствий чрезвычайных ситуаций на территории муниципального района</t>
  </si>
  <si>
    <t>4190008808</t>
  </si>
  <si>
    <t>4190053910</t>
  </si>
  <si>
    <t xml:space="preserve">                Проведение Всероссийской сельскохозяйственной переписи в 2016 году</t>
  </si>
  <si>
    <t>4190080350</t>
  </si>
  <si>
    <t xml:space="preserve">                Осуществление отдельных государственных полномочий в сфере административных правонарушений</t>
  </si>
  <si>
    <t xml:space="preserve">      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</si>
  <si>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4200000000</t>
  </si>
  <si>
    <t>4290000000</t>
  </si>
  <si>
    <t>4290051200</t>
  </si>
  <si>
    <t xml:space="preserve">               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</si>
  <si>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   Наказы избирателей депутатам Ивановской областной Думы</t>
  </si>
  <si>
    <t>4300000000</t>
  </si>
  <si>
    <t>4390000000</t>
  </si>
  <si>
    <t>4390081950</t>
  </si>
  <si>
    <t xml:space="preserve">                Укрепление материально-технической базы муниципальных образовательных организаций Ивановской области</t>
  </si>
  <si>
    <t>43900L0970</t>
  </si>
  <si>
    <t xml:space="preserve">              Укрепление материально-технической базы муниципальных образовательных организаций Ивановской области в части реализации мероприятий по созданию в общеобразовательных организациях Ивановской области, расположенных в сельской местности, условий для занятий физической культурой и спортом в 2016 году</t>
  </si>
  <si>
    <t>43900R0970</t>
  </si>
  <si>
    <t>43900S1950</t>
  </si>
  <si>
    <t>ВСЕГО РАСХОДОВ:</t>
  </si>
  <si>
    <t>Объем расходов на реализацию мероприятий муниципальных программ Савинского муниципального района</t>
  </si>
  <si>
    <t>(руб.)</t>
  </si>
  <si>
    <t>Утверждено</t>
  </si>
  <si>
    <t>в том числе</t>
  </si>
  <si>
    <t>Исполнено</t>
  </si>
  <si>
    <t>% исполнения</t>
  </si>
  <si>
    <t>федеральный бюджет</t>
  </si>
  <si>
    <t>областной бюджет</t>
  </si>
  <si>
    <t>местный бюджет</t>
  </si>
  <si>
    <t xml:space="preserve">  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</si>
  <si>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      Установка систем видеонаблюдения в местах массового скопления людей</t>
  </si>
  <si>
    <t>0310109002</t>
  </si>
  <si>
    <t xml:space="preserve">                Обеспечение деятельности территориально обособленных структурных подразделений муниципального учреждения Савинского муниципального района «Многофункциональный центр предоставления государственных и муниципальных услуг» (удаленных рабочих мест)</t>
  </si>
  <si>
    <t xml:space="preserve">        Подпрограмма "Развитие малого и среднего предпринимательства в Савинском муниципальном районе"</t>
  </si>
  <si>
    <t>0720000000</t>
  </si>
  <si>
    <t xml:space="preserve">            Основное мероприятие "Содействие развитию малого и среднего предпринимательства"</t>
  </si>
  <si>
    <t>0720100000</t>
  </si>
  <si>
    <t xml:space="preserve">                Информирование субъектов малого и среднего предпринимательства о возможности получения муниципальной и государственной поддержки</t>
  </si>
  <si>
    <t>0720102054</t>
  </si>
  <si>
    <t xml:space="preserve">                Организация и проведение мероприятий в рамках празднования Дня российского предпринимательства</t>
  </si>
  <si>
    <t>0720102055</t>
  </si>
  <si>
    <t xml:space="preserve">                Субсидирование части затрат субъектов малого и среднего предпринимательства, связанных с уплатой процентов по кредитам, полученным в кредитных организациях</t>
  </si>
  <si>
    <t>0720106001</t>
  </si>
  <si>
    <t xml:space="preserve">                Субсидирование части затрат субъектов малого предпринимательства по приобретению оборудования для организации работы субъектов малого и среднего предпринимательства</t>
  </si>
  <si>
    <t>0720106002</t>
  </si>
  <si>
    <t xml:space="preserve">                Изготовление технической документации на недвижимое имущество Савинского муниципального района</t>
  </si>
  <si>
    <t>1210102070</t>
  </si>
  <si>
    <t xml:space="preserve">        Подпрограмма "Управление и распоряжение земельными ресурсами Савинского муниципального района"</t>
  </si>
  <si>
    <t>1220000000</t>
  </si>
  <si>
    <t xml:space="preserve">            Основное мероприятие "Управление и распоряжение земельными ресурсами"</t>
  </si>
  <si>
    <t>1220100000</t>
  </si>
  <si>
    <t xml:space="preserve">                Формирование земельных участков для исполнения полномочий Савинского муниципального района</t>
  </si>
  <si>
    <t>1220102072</t>
  </si>
  <si>
    <t xml:space="preserve">                Оценка рыночной стоимости земельных участков, размера платы за право заключения договоров аренды</t>
  </si>
  <si>
    <t>1220102073</t>
  </si>
  <si>
    <t>ВСЕГО РАСХОДОВ ПО ПРОГРАММАМ:</t>
  </si>
  <si>
    <t>% в общей сумме расходов</t>
  </si>
  <si>
    <t xml:space="preserve">     Осуществление полномочий по созданию условий для организации досуга и обеспечения жителей поселения услугами организаций культуры</t>
  </si>
  <si>
    <t xml:space="preserve">    Укрепление материально-технической базы муниципальных образовательных организаций Ивановской области в части реализации мероприятий по созданию в общеобразовательных организациях Ивановской области, расположенных в сельской местности, условий для занятий физической культурой и спортом в 2016 году</t>
  </si>
  <si>
    <t>ВСЕГО РАСХОДОВ ПО НЕПРОГРАММНЫМ НАПРАВЛЕНИЯМ ДЕЯТЕЛЬНОСТИ:</t>
  </si>
  <si>
    <t>по состоянию на 01.01.2017 г.</t>
  </si>
  <si>
    <t xml:space="preserve">     Основное мероприятие "Строительство школы"</t>
  </si>
  <si>
    <t xml:space="preserve">       Мероприятия по модернизации инфраструктуры общего образования (проведение капитального ремонта, реконструкции, строительства зданий, пристроя к зданиям общеобразовательных организаций, возврат в систему общего образования зданий, используемых не по назначению, приобретение (выкуп), аренда зданий и помещений)</t>
  </si>
  <si>
    <t xml:space="preserve">     Проведение программных мероприятий, направленных на формирование активной жизненной позиции, профилактику асоциального поведения</t>
  </si>
  <si>
    <t xml:space="preserve">     Ежегодный мониторинг досуга населения и на его основе обеспечение создания клубных формирований, спортивных секций, кружков для различных граждан</t>
  </si>
  <si>
    <t>0310109004</t>
  </si>
  <si>
    <t xml:space="preserve">      Организация охраны общественного порядка</t>
  </si>
  <si>
    <t xml:space="preserve">     Взносы на капитальный ремонт общего имущества многоквартирных домов за муниципальный жилой и нежилой фонд</t>
  </si>
  <si>
    <t xml:space="preserve">     Проведение неотложных аварийно-восстановительных работ</t>
  </si>
  <si>
    <t xml:space="preserve">       Проведение муниципальных предметных олимпиад школьников, конкурсов, слетов, смотров</t>
  </si>
  <si>
    <t xml:space="preserve">     Возмещение ущерба, причиненного в результате незаконного или нецелевого использования бюджетных средств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</si>
</sst>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#,##0.0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indexed="8"/>
      </right>
      <top>
        <color indexed="63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0">
      <alignment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20" borderId="1">
      <alignment/>
      <protection/>
    </xf>
    <xf numFmtId="0" fontId="34" fillId="0" borderId="2">
      <alignment horizontal="center" vertical="center" wrapText="1"/>
      <protection/>
    </xf>
    <xf numFmtId="0" fontId="34" fillId="20" borderId="3">
      <alignment/>
      <protection/>
    </xf>
    <xf numFmtId="49" fontId="34" fillId="0" borderId="2">
      <alignment horizontal="left" vertical="top" wrapText="1" indent="2"/>
      <protection/>
    </xf>
    <xf numFmtId="49" fontId="34" fillId="0" borderId="2">
      <alignment horizontal="center" vertical="top" shrinkToFit="1"/>
      <protection/>
    </xf>
    <xf numFmtId="4" fontId="34" fillId="0" borderId="2">
      <alignment horizontal="right" vertical="top" shrinkToFit="1"/>
      <protection/>
    </xf>
    <xf numFmtId="10" fontId="34" fillId="0" borderId="2">
      <alignment horizontal="right" vertical="top" shrinkToFit="1"/>
      <protection/>
    </xf>
    <xf numFmtId="0" fontId="34" fillId="20" borderId="3">
      <alignment shrinkToFit="1"/>
      <protection/>
    </xf>
    <xf numFmtId="0" fontId="36" fillId="0" borderId="2">
      <alignment horizontal="left"/>
      <protection/>
    </xf>
    <xf numFmtId="4" fontId="36" fillId="21" borderId="2">
      <alignment horizontal="right" vertical="top" shrinkToFit="1"/>
      <protection/>
    </xf>
    <xf numFmtId="10" fontId="36" fillId="21" borderId="2">
      <alignment horizontal="right" vertical="top" shrinkToFit="1"/>
      <protection/>
    </xf>
    <xf numFmtId="0" fontId="34" fillId="20" borderId="4">
      <alignment/>
      <protection/>
    </xf>
    <xf numFmtId="0" fontId="34" fillId="0" borderId="0">
      <alignment horizontal="left" wrapText="1"/>
      <protection/>
    </xf>
    <xf numFmtId="0" fontId="36" fillId="0" borderId="2">
      <alignment vertical="top" wrapText="1"/>
      <protection/>
    </xf>
    <xf numFmtId="4" fontId="36" fillId="22" borderId="2">
      <alignment horizontal="right" vertical="top" shrinkToFit="1"/>
      <protection/>
    </xf>
    <xf numFmtId="10" fontId="36" fillId="22" borderId="2">
      <alignment horizontal="right" vertical="top" shrinkToFit="1"/>
      <protection/>
    </xf>
    <xf numFmtId="0" fontId="34" fillId="20" borderId="3">
      <alignment horizontal="center"/>
      <protection/>
    </xf>
    <xf numFmtId="0" fontId="34" fillId="20" borderId="3">
      <alignment horizontal="left"/>
      <protection/>
    </xf>
    <xf numFmtId="0" fontId="34" fillId="20" borderId="4">
      <alignment horizontal="center"/>
      <protection/>
    </xf>
    <xf numFmtId="0" fontId="34" fillId="20" borderId="4">
      <alignment horizontal="left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5" applyNumberFormat="0" applyAlignment="0" applyProtection="0"/>
    <xf numFmtId="0" fontId="38" fillId="30" borderId="6" applyNumberFormat="0" applyAlignment="0" applyProtection="0"/>
    <xf numFmtId="0" fontId="39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11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2" fillId="0" borderId="2" xfId="57" applyNumberFormat="1" applyFont="1" applyAlignment="1" applyProtection="1">
      <alignment horizontal="justify" vertical="top" wrapText="1"/>
      <protection locked="0"/>
    </xf>
    <xf numFmtId="49" fontId="52" fillId="0" borderId="2" xfId="48" applyNumberFormat="1" applyFont="1" applyProtection="1">
      <alignment horizontal="center" vertical="top" shrinkToFit="1"/>
      <protection locked="0"/>
    </xf>
    <xf numFmtId="4" fontId="52" fillId="35" borderId="2" xfId="58" applyNumberFormat="1" applyFont="1" applyFill="1" applyProtection="1">
      <alignment horizontal="right" vertical="top" shrinkToFit="1"/>
      <protection locked="0"/>
    </xf>
    <xf numFmtId="4" fontId="52" fillId="35" borderId="16" xfId="58" applyNumberFormat="1" applyFont="1" applyFill="1" applyBorder="1" applyProtection="1">
      <alignment horizontal="right" vertical="top" shrinkToFit="1"/>
      <protection locked="0"/>
    </xf>
    <xf numFmtId="0" fontId="53" fillId="0" borderId="2" xfId="57" applyNumberFormat="1" applyFont="1" applyAlignment="1" applyProtection="1">
      <alignment horizontal="justify" vertical="top" wrapText="1"/>
      <protection locked="0"/>
    </xf>
    <xf numFmtId="49" fontId="53" fillId="0" borderId="2" xfId="48" applyNumberFormat="1" applyFont="1" applyProtection="1">
      <alignment horizontal="center" vertical="top" shrinkToFit="1"/>
      <protection locked="0"/>
    </xf>
    <xf numFmtId="4" fontId="53" fillId="35" borderId="2" xfId="58" applyNumberFormat="1" applyFont="1" applyFill="1" applyProtection="1">
      <alignment horizontal="right" vertical="top" shrinkToFit="1"/>
      <protection locked="0"/>
    </xf>
    <xf numFmtId="4" fontId="53" fillId="35" borderId="16" xfId="58" applyNumberFormat="1" applyFont="1" applyFill="1" applyBorder="1" applyProtection="1">
      <alignment horizontal="right" vertical="top" shrinkToFit="1"/>
      <protection locked="0"/>
    </xf>
    <xf numFmtId="0" fontId="52" fillId="0" borderId="2" xfId="57" applyNumberFormat="1" applyFont="1" applyProtection="1">
      <alignment vertical="top" wrapText="1"/>
      <protection locked="0"/>
    </xf>
    <xf numFmtId="0" fontId="53" fillId="0" borderId="2" xfId="57" applyNumberFormat="1" applyFont="1" applyProtection="1">
      <alignment vertical="top" wrapText="1"/>
      <protection locked="0"/>
    </xf>
    <xf numFmtId="0" fontId="52" fillId="0" borderId="2" xfId="52" applyNumberFormat="1" applyFont="1" applyProtection="1">
      <alignment horizontal="left"/>
      <protection locked="0"/>
    </xf>
    <xf numFmtId="0" fontId="52" fillId="0" borderId="2" xfId="52" applyFont="1">
      <alignment horizontal="left"/>
      <protection/>
    </xf>
    <xf numFmtId="173" fontId="52" fillId="35" borderId="2" xfId="58" applyNumberFormat="1" applyFont="1" applyFill="1" applyProtection="1">
      <alignment horizontal="right" vertical="top" shrinkToFit="1"/>
      <protection locked="0"/>
    </xf>
    <xf numFmtId="0" fontId="52" fillId="0" borderId="2" xfId="52" applyNumberFormat="1" applyFont="1" applyAlignment="1" applyProtection="1">
      <alignment horizontal="justify" wrapText="1"/>
      <protection locked="0"/>
    </xf>
    <xf numFmtId="0" fontId="52" fillId="0" borderId="2" xfId="52" applyFont="1" applyAlignment="1">
      <alignment horizontal="left" wrapText="1"/>
      <protection/>
    </xf>
    <xf numFmtId="4" fontId="52" fillId="35" borderId="2" xfId="53" applyNumberFormat="1" applyFont="1" applyFill="1" applyProtection="1">
      <alignment horizontal="right" vertical="top" shrinkToFit="1"/>
      <protection locked="0"/>
    </xf>
    <xf numFmtId="0" fontId="53" fillId="0" borderId="0" xfId="40" applyNumberFormat="1" applyFont="1" applyProtection="1">
      <alignment/>
      <protection locked="0"/>
    </xf>
    <xf numFmtId="0" fontId="53" fillId="0" borderId="0" xfId="56" applyFont="1">
      <alignment horizontal="left" wrapText="1"/>
      <protection/>
    </xf>
    <xf numFmtId="172" fontId="6" fillId="0" borderId="14" xfId="0" applyNumberFormat="1" applyFont="1" applyBorder="1" applyAlignment="1" applyProtection="1">
      <alignment horizontal="right" vertical="top" shrinkToFit="1"/>
      <protection locked="0"/>
    </xf>
    <xf numFmtId="172" fontId="8" fillId="0" borderId="14" xfId="0" applyNumberFormat="1" applyFont="1" applyBorder="1" applyAlignment="1" applyProtection="1">
      <alignment horizontal="right" vertical="top" shrinkToFit="1"/>
      <protection locked="0"/>
    </xf>
    <xf numFmtId="0" fontId="53" fillId="0" borderId="2" xfId="57" applyNumberFormat="1" applyFont="1" applyAlignment="1" applyProtection="1">
      <alignment horizontal="justify" wrapText="1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52" fillId="0" borderId="2" xfId="52" applyNumberFormat="1" applyFont="1" applyProtection="1">
      <alignment horizontal="left"/>
      <protection locked="0"/>
    </xf>
    <xf numFmtId="0" fontId="52" fillId="0" borderId="2" xfId="52" applyFont="1">
      <alignment horizontal="left"/>
      <protection/>
    </xf>
    <xf numFmtId="0" fontId="53" fillId="0" borderId="0" xfId="56" applyNumberFormat="1" applyFont="1" applyProtection="1">
      <alignment horizontal="left" wrapText="1"/>
      <protection locked="0"/>
    </xf>
    <xf numFmtId="0" fontId="53" fillId="0" borderId="0" xfId="56" applyFont="1">
      <alignment horizontal="left" wrapText="1"/>
      <protection/>
    </xf>
    <xf numFmtId="0" fontId="54" fillId="0" borderId="0" xfId="41" applyNumberFormat="1" applyFont="1" applyBorder="1" applyAlignment="1" applyProtection="1">
      <alignment horizontal="center" wrapText="1"/>
      <protection locked="0"/>
    </xf>
    <xf numFmtId="0" fontId="54" fillId="0" borderId="0" xfId="41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54" fillId="0" borderId="0" xfId="42" applyNumberFormat="1" applyFont="1" applyAlignment="1" applyProtection="1">
      <alignment horizontal="center" wrapText="1"/>
      <protection locked="0"/>
    </xf>
    <xf numFmtId="0" fontId="54" fillId="0" borderId="0" xfId="42" applyFont="1" applyAlignment="1">
      <alignment horizontal="center" wrapText="1"/>
      <protection/>
    </xf>
    <xf numFmtId="0" fontId="53" fillId="0" borderId="0" xfId="43" applyNumberFormat="1" applyFont="1" applyProtection="1">
      <alignment horizontal="right"/>
      <protection locked="0"/>
    </xf>
    <xf numFmtId="0" fontId="53" fillId="0" borderId="0" xfId="43" applyFont="1">
      <alignment horizontal="right"/>
      <protection/>
    </xf>
    <xf numFmtId="0" fontId="55" fillId="0" borderId="21" xfId="45" applyNumberFormat="1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>
      <alignment horizontal="center" vertical="center" wrapText="1"/>
    </xf>
    <xf numFmtId="0" fontId="55" fillId="0" borderId="23" xfId="45" applyNumberFormat="1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189"/>
  <sheetViews>
    <sheetView showGridLines="0"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68" sqref="A168:B187"/>
    </sheetView>
  </sheetViews>
  <sheetFormatPr defaultColWidth="9.140625" defaultRowHeight="15" outlineLevelRow="6"/>
  <cols>
    <col min="1" max="1" width="38.57421875" style="1" customWidth="1"/>
    <col min="2" max="2" width="14.140625" style="1" hidden="1" customWidth="1"/>
    <col min="3" max="3" width="14.140625" style="1" customWidth="1"/>
    <col min="4" max="4" width="11.28125" style="1" customWidth="1"/>
    <col min="5" max="5" width="12.57421875" style="1" customWidth="1"/>
    <col min="6" max="6" width="11.421875" style="1" customWidth="1"/>
    <col min="7" max="7" width="13.421875" style="1" customWidth="1"/>
    <col min="8" max="8" width="11.421875" style="1" customWidth="1"/>
    <col min="9" max="9" width="12.57421875" style="1" customWidth="1"/>
    <col min="10" max="10" width="11.7109375" style="1" customWidth="1"/>
    <col min="11" max="11" width="7.140625" style="1" customWidth="1"/>
    <col min="12" max="16384" width="9.140625" style="1" customWidth="1"/>
  </cols>
  <sheetData>
    <row r="1" spans="1:11" ht="24" customHeight="1">
      <c r="A1" s="36" t="s">
        <v>309</v>
      </c>
      <c r="B1" s="37"/>
      <c r="C1" s="37"/>
      <c r="D1" s="37"/>
      <c r="E1" s="37"/>
      <c r="F1" s="37"/>
      <c r="G1" s="38"/>
      <c r="H1" s="38"/>
      <c r="I1" s="38"/>
      <c r="J1" s="38"/>
      <c r="K1" s="38"/>
    </row>
    <row r="2" spans="1:11" ht="15.75" customHeight="1">
      <c r="A2" s="39" t="s">
        <v>349</v>
      </c>
      <c r="B2" s="40"/>
      <c r="C2" s="40"/>
      <c r="D2" s="40"/>
      <c r="E2" s="40"/>
      <c r="F2" s="40"/>
      <c r="G2" s="38"/>
      <c r="H2" s="38"/>
      <c r="I2" s="38"/>
      <c r="J2" s="38"/>
      <c r="K2" s="38"/>
    </row>
    <row r="3" spans="1:11" ht="12.75" customHeight="1">
      <c r="A3" s="41"/>
      <c r="B3" s="42"/>
      <c r="C3" s="42"/>
      <c r="D3" s="42"/>
      <c r="E3" s="42"/>
      <c r="F3" s="42"/>
      <c r="G3" s="2"/>
      <c r="H3" s="2"/>
      <c r="I3" s="2"/>
      <c r="J3" s="2" t="s">
        <v>310</v>
      </c>
      <c r="K3" s="2"/>
    </row>
    <row r="4" spans="1:11" ht="17.25" customHeight="1">
      <c r="A4" s="43" t="s">
        <v>0</v>
      </c>
      <c r="B4" s="45" t="s">
        <v>1</v>
      </c>
      <c r="C4" s="26" t="s">
        <v>311</v>
      </c>
      <c r="D4" s="28" t="s">
        <v>312</v>
      </c>
      <c r="E4" s="28"/>
      <c r="F4" s="28"/>
      <c r="G4" s="26" t="s">
        <v>313</v>
      </c>
      <c r="H4" s="28" t="s">
        <v>312</v>
      </c>
      <c r="I4" s="28"/>
      <c r="J4" s="29"/>
      <c r="K4" s="30" t="s">
        <v>314</v>
      </c>
    </row>
    <row r="5" spans="1:11" ht="30" customHeight="1">
      <c r="A5" s="44"/>
      <c r="B5" s="46"/>
      <c r="C5" s="27"/>
      <c r="D5" s="3" t="s">
        <v>315</v>
      </c>
      <c r="E5" s="3" t="s">
        <v>316</v>
      </c>
      <c r="F5" s="3" t="s">
        <v>317</v>
      </c>
      <c r="G5" s="27"/>
      <c r="H5" s="3" t="s">
        <v>315</v>
      </c>
      <c r="I5" s="3" t="s">
        <v>316</v>
      </c>
      <c r="J5" s="4" t="s">
        <v>317</v>
      </c>
      <c r="K5" s="31"/>
    </row>
    <row r="6" spans="1:11" ht="50.25" customHeight="1" outlineLevel="1">
      <c r="A6" s="5" t="s">
        <v>2</v>
      </c>
      <c r="B6" s="6" t="s">
        <v>3</v>
      </c>
      <c r="C6" s="7">
        <f>SUM(C7+C13+C22+C27+C33+C36+C39+C44+C48+C51)</f>
        <v>114157127.32000001</v>
      </c>
      <c r="D6" s="7">
        <f aca="true" t="shared" si="0" ref="D6:J6">SUM(D7+D13+D22+D27+D33+D36+D39+D44+D48+D51)</f>
        <v>1451423</v>
      </c>
      <c r="E6" s="7">
        <f t="shared" si="0"/>
        <v>59617494.260000005</v>
      </c>
      <c r="F6" s="7">
        <f t="shared" si="0"/>
        <v>53088210.059999995</v>
      </c>
      <c r="G6" s="7">
        <f t="shared" si="0"/>
        <v>113511426.55000001</v>
      </c>
      <c r="H6" s="7">
        <f t="shared" si="0"/>
        <v>1451423</v>
      </c>
      <c r="I6" s="7">
        <f t="shared" si="0"/>
        <v>59584717.86</v>
      </c>
      <c r="J6" s="7">
        <f t="shared" si="0"/>
        <v>52475285.68999999</v>
      </c>
      <c r="K6" s="23">
        <f>SUM(G6/C6)*100</f>
        <v>99.43437542170275</v>
      </c>
    </row>
    <row r="7" spans="1:11" ht="15" customHeight="1" outlineLevel="2">
      <c r="A7" s="5" t="s">
        <v>4</v>
      </c>
      <c r="B7" s="6" t="s">
        <v>5</v>
      </c>
      <c r="C7" s="7">
        <f aca="true" t="shared" si="1" ref="C7:J7">SUM(C8)</f>
        <v>33978937.55</v>
      </c>
      <c r="D7" s="7">
        <f t="shared" si="1"/>
        <v>0</v>
      </c>
      <c r="E7" s="7">
        <f t="shared" si="1"/>
        <v>12991221.31</v>
      </c>
      <c r="F7" s="7">
        <f t="shared" si="1"/>
        <v>20987716.24</v>
      </c>
      <c r="G7" s="7">
        <f t="shared" si="1"/>
        <v>33935018.239999995</v>
      </c>
      <c r="H7" s="7">
        <f t="shared" si="1"/>
        <v>0</v>
      </c>
      <c r="I7" s="7">
        <f t="shared" si="1"/>
        <v>12958444.91</v>
      </c>
      <c r="J7" s="8">
        <f t="shared" si="1"/>
        <v>20976573.33</v>
      </c>
      <c r="K7" s="23">
        <f aca="true" t="shared" si="2" ref="K7:K86">SUM(G7/C7)*100</f>
        <v>99.87074548774406</v>
      </c>
    </row>
    <row r="8" spans="1:11" ht="27" customHeight="1" outlineLevel="4">
      <c r="A8" s="9" t="s">
        <v>6</v>
      </c>
      <c r="B8" s="10" t="s">
        <v>7</v>
      </c>
      <c r="C8" s="11">
        <f aca="true" t="shared" si="3" ref="C8:J8">SUM(C9+C10+C11+C12)</f>
        <v>33978937.55</v>
      </c>
      <c r="D8" s="11">
        <f t="shared" si="3"/>
        <v>0</v>
      </c>
      <c r="E8" s="11">
        <f t="shared" si="3"/>
        <v>12991221.31</v>
      </c>
      <c r="F8" s="11">
        <f t="shared" si="3"/>
        <v>20987716.24</v>
      </c>
      <c r="G8" s="11">
        <f t="shared" si="3"/>
        <v>33935018.239999995</v>
      </c>
      <c r="H8" s="11">
        <f t="shared" si="3"/>
        <v>0</v>
      </c>
      <c r="I8" s="11">
        <f t="shared" si="3"/>
        <v>12958444.91</v>
      </c>
      <c r="J8" s="12">
        <f t="shared" si="3"/>
        <v>20976573.33</v>
      </c>
      <c r="K8" s="24">
        <f t="shared" si="2"/>
        <v>99.87074548774406</v>
      </c>
    </row>
    <row r="9" spans="1:11" ht="27" customHeight="1" outlineLevel="6">
      <c r="A9" s="9" t="s">
        <v>9</v>
      </c>
      <c r="B9" s="10" t="s">
        <v>8</v>
      </c>
      <c r="C9" s="11">
        <f aca="true" t="shared" si="4" ref="C9:C66">SUM(D9:F9)</f>
        <v>20987716.24</v>
      </c>
      <c r="D9" s="11"/>
      <c r="E9" s="11"/>
      <c r="F9" s="11">
        <v>20987716.24</v>
      </c>
      <c r="G9" s="11">
        <f>SUM(H9:J9)</f>
        <v>20976573.33</v>
      </c>
      <c r="H9" s="11"/>
      <c r="I9" s="11"/>
      <c r="J9" s="12">
        <v>20976573.33</v>
      </c>
      <c r="K9" s="24">
        <f t="shared" si="2"/>
        <v>99.94690746781319</v>
      </c>
    </row>
    <row r="10" spans="1:11" ht="139.5" customHeight="1" outlineLevel="6">
      <c r="A10" s="9" t="s">
        <v>11</v>
      </c>
      <c r="B10" s="10" t="s">
        <v>10</v>
      </c>
      <c r="C10" s="11">
        <f t="shared" si="4"/>
        <v>393780</v>
      </c>
      <c r="D10" s="11"/>
      <c r="E10" s="11">
        <v>393780</v>
      </c>
      <c r="F10" s="11"/>
      <c r="G10" s="11">
        <f>SUM(H10:J10)</f>
        <v>361003.6</v>
      </c>
      <c r="H10" s="11"/>
      <c r="I10" s="11">
        <v>361003.6</v>
      </c>
      <c r="J10" s="12"/>
      <c r="K10" s="24">
        <f t="shared" si="2"/>
        <v>91.6764690944182</v>
      </c>
    </row>
    <row r="11" spans="1:11" ht="90" customHeight="1" outlineLevel="6">
      <c r="A11" s="9" t="s">
        <v>13</v>
      </c>
      <c r="B11" s="10" t="s">
        <v>12</v>
      </c>
      <c r="C11" s="11">
        <f t="shared" si="4"/>
        <v>843803.31</v>
      </c>
      <c r="D11" s="11"/>
      <c r="E11" s="11">
        <v>843803.31</v>
      </c>
      <c r="F11" s="11"/>
      <c r="G11" s="11">
        <f>SUM(H11:J11)</f>
        <v>843803.31</v>
      </c>
      <c r="H11" s="11"/>
      <c r="I11" s="11">
        <v>843803.31</v>
      </c>
      <c r="J11" s="12"/>
      <c r="K11" s="24">
        <f t="shared" si="2"/>
        <v>100</v>
      </c>
    </row>
    <row r="12" spans="1:11" ht="177.75" customHeight="1" outlineLevel="6">
      <c r="A12" s="9" t="s">
        <v>15</v>
      </c>
      <c r="B12" s="10" t="s">
        <v>14</v>
      </c>
      <c r="C12" s="11">
        <f t="shared" si="4"/>
        <v>11753638</v>
      </c>
      <c r="D12" s="11"/>
      <c r="E12" s="11">
        <v>11753638</v>
      </c>
      <c r="F12" s="11"/>
      <c r="G12" s="11">
        <f>SUM(H12:J12)</f>
        <v>11753638</v>
      </c>
      <c r="H12" s="11"/>
      <c r="I12" s="11">
        <v>11753638</v>
      </c>
      <c r="J12" s="12"/>
      <c r="K12" s="24">
        <f t="shared" si="2"/>
        <v>100</v>
      </c>
    </row>
    <row r="13" spans="1:11" ht="15" customHeight="1" outlineLevel="2">
      <c r="A13" s="5" t="s">
        <v>16</v>
      </c>
      <c r="B13" s="6" t="s">
        <v>17</v>
      </c>
      <c r="C13" s="7">
        <f>SUM(C14+C20)</f>
        <v>64757336.84</v>
      </c>
      <c r="D13" s="7">
        <f aca="true" t="shared" si="5" ref="D13:J13">SUM(D14+D20)</f>
        <v>1451423</v>
      </c>
      <c r="E13" s="7">
        <f t="shared" si="5"/>
        <v>46325972.95</v>
      </c>
      <c r="F13" s="7">
        <f t="shared" si="5"/>
        <v>16979940.89</v>
      </c>
      <c r="G13" s="7">
        <f t="shared" si="5"/>
        <v>64155555.38</v>
      </c>
      <c r="H13" s="7">
        <f t="shared" si="5"/>
        <v>1451423</v>
      </c>
      <c r="I13" s="7">
        <f t="shared" si="5"/>
        <v>46325972.95</v>
      </c>
      <c r="J13" s="7">
        <f t="shared" si="5"/>
        <v>16378159.430000002</v>
      </c>
      <c r="K13" s="23">
        <f t="shared" si="2"/>
        <v>99.07071308153567</v>
      </c>
    </row>
    <row r="14" spans="1:11" ht="26.25" customHeight="1" outlineLevel="4">
      <c r="A14" s="9" t="s">
        <v>18</v>
      </c>
      <c r="B14" s="10" t="s">
        <v>19</v>
      </c>
      <c r="C14" s="11">
        <f>SUM(C15+C16+C17+C18+C19)</f>
        <v>64157336.84</v>
      </c>
      <c r="D14" s="11">
        <f aca="true" t="shared" si="6" ref="D14:J14">SUM(D15+D16+D17+D18+D19)</f>
        <v>1451423</v>
      </c>
      <c r="E14" s="11">
        <f t="shared" si="6"/>
        <v>46325972.95</v>
      </c>
      <c r="F14" s="11">
        <f t="shared" si="6"/>
        <v>16379940.89</v>
      </c>
      <c r="G14" s="11">
        <f t="shared" si="6"/>
        <v>64155555.38</v>
      </c>
      <c r="H14" s="11">
        <f t="shared" si="6"/>
        <v>1451423</v>
      </c>
      <c r="I14" s="11">
        <f t="shared" si="6"/>
        <v>46325972.95</v>
      </c>
      <c r="J14" s="11">
        <f t="shared" si="6"/>
        <v>16378159.430000002</v>
      </c>
      <c r="K14" s="24">
        <f t="shared" si="2"/>
        <v>99.99722329496868</v>
      </c>
    </row>
    <row r="15" spans="1:11" ht="39.75" customHeight="1" outlineLevel="6">
      <c r="A15" s="9" t="s">
        <v>21</v>
      </c>
      <c r="B15" s="10" t="s">
        <v>20</v>
      </c>
      <c r="C15" s="11">
        <f t="shared" si="4"/>
        <v>14947131.17</v>
      </c>
      <c r="D15" s="11"/>
      <c r="E15" s="11"/>
      <c r="F15" s="11">
        <v>14947131.17</v>
      </c>
      <c r="G15" s="11">
        <f>SUM(H15:J15)</f>
        <v>14945349.71</v>
      </c>
      <c r="H15" s="11"/>
      <c r="I15" s="11"/>
      <c r="J15" s="12">
        <v>14945349.71</v>
      </c>
      <c r="K15" s="24">
        <f t="shared" si="2"/>
        <v>99.98808159251607</v>
      </c>
    </row>
    <row r="16" spans="1:11" ht="39" customHeight="1" outlineLevel="6">
      <c r="A16" s="9" t="s">
        <v>23</v>
      </c>
      <c r="B16" s="10" t="s">
        <v>22</v>
      </c>
      <c r="C16" s="11">
        <f t="shared" si="4"/>
        <v>1243819.72</v>
      </c>
      <c r="D16" s="11"/>
      <c r="E16" s="11"/>
      <c r="F16" s="11">
        <v>1243819.72</v>
      </c>
      <c r="G16" s="11">
        <f>SUM(H16:J16)</f>
        <v>1243819.72</v>
      </c>
      <c r="H16" s="11"/>
      <c r="I16" s="11"/>
      <c r="J16" s="12">
        <v>1243819.72</v>
      </c>
      <c r="K16" s="24">
        <f t="shared" si="2"/>
        <v>100</v>
      </c>
    </row>
    <row r="17" spans="1:11" ht="52.5" customHeight="1" outlineLevel="6">
      <c r="A17" s="9" t="s">
        <v>318</v>
      </c>
      <c r="B17" s="10" t="s">
        <v>24</v>
      </c>
      <c r="C17" s="11">
        <f t="shared" si="4"/>
        <v>1451423</v>
      </c>
      <c r="D17" s="11">
        <v>1451423</v>
      </c>
      <c r="E17" s="11"/>
      <c r="F17" s="11"/>
      <c r="G17" s="11">
        <f>SUM(H17:J17)</f>
        <v>1451423</v>
      </c>
      <c r="H17" s="11">
        <v>1451423</v>
      </c>
      <c r="I17" s="11"/>
      <c r="J17" s="12"/>
      <c r="K17" s="24">
        <f t="shared" si="2"/>
        <v>100</v>
      </c>
    </row>
    <row r="18" spans="1:11" ht="177" customHeight="1" outlineLevel="6">
      <c r="A18" s="25" t="s">
        <v>27</v>
      </c>
      <c r="B18" s="10" t="s">
        <v>26</v>
      </c>
      <c r="C18" s="11">
        <f t="shared" si="4"/>
        <v>46325972.95</v>
      </c>
      <c r="D18" s="11"/>
      <c r="E18" s="11">
        <v>46325972.95</v>
      </c>
      <c r="F18" s="11"/>
      <c r="G18" s="11">
        <f>SUM(H18:J18)</f>
        <v>46325972.95</v>
      </c>
      <c r="H18" s="11"/>
      <c r="I18" s="11">
        <v>46325972.95</v>
      </c>
      <c r="J18" s="12"/>
      <c r="K18" s="24">
        <f t="shared" si="2"/>
        <v>100</v>
      </c>
    </row>
    <row r="19" spans="1:11" ht="51.75" customHeight="1" outlineLevel="6">
      <c r="A19" s="9" t="s">
        <v>25</v>
      </c>
      <c r="B19" s="10" t="s">
        <v>28</v>
      </c>
      <c r="C19" s="11">
        <f t="shared" si="4"/>
        <v>188990</v>
      </c>
      <c r="D19" s="11"/>
      <c r="E19" s="11"/>
      <c r="F19" s="11">
        <v>188990</v>
      </c>
      <c r="G19" s="11">
        <f>SUM(H19:J19)</f>
        <v>188990</v>
      </c>
      <c r="H19" s="11"/>
      <c r="I19" s="11"/>
      <c r="J19" s="12">
        <v>188990</v>
      </c>
      <c r="K19" s="24">
        <f t="shared" si="2"/>
        <v>100</v>
      </c>
    </row>
    <row r="20" spans="1:11" ht="25.5" customHeight="1" outlineLevel="6">
      <c r="A20" s="9" t="s">
        <v>350</v>
      </c>
      <c r="B20" s="10" t="s">
        <v>29</v>
      </c>
      <c r="C20" s="11">
        <f>SUM(C21)</f>
        <v>600000</v>
      </c>
      <c r="D20" s="11">
        <f aca="true" t="shared" si="7" ref="D20:J20">SUM(D21)</f>
        <v>0</v>
      </c>
      <c r="E20" s="11">
        <f t="shared" si="7"/>
        <v>0</v>
      </c>
      <c r="F20" s="11">
        <f t="shared" si="7"/>
        <v>600000</v>
      </c>
      <c r="G20" s="11">
        <f t="shared" si="7"/>
        <v>0</v>
      </c>
      <c r="H20" s="11">
        <f t="shared" si="7"/>
        <v>0</v>
      </c>
      <c r="I20" s="11">
        <f t="shared" si="7"/>
        <v>0</v>
      </c>
      <c r="J20" s="11">
        <f t="shared" si="7"/>
        <v>0</v>
      </c>
      <c r="K20" s="24">
        <f t="shared" si="2"/>
        <v>0</v>
      </c>
    </row>
    <row r="21" spans="1:11" ht="115.5" customHeight="1" outlineLevel="6">
      <c r="A21" s="9" t="s">
        <v>351</v>
      </c>
      <c r="B21" s="10" t="s">
        <v>30</v>
      </c>
      <c r="C21" s="11">
        <f t="shared" si="4"/>
        <v>600000</v>
      </c>
      <c r="D21" s="11"/>
      <c r="E21" s="11"/>
      <c r="F21" s="11">
        <v>600000</v>
      </c>
      <c r="G21" s="11">
        <f>SUM(H21:J21)</f>
        <v>0</v>
      </c>
      <c r="H21" s="11"/>
      <c r="I21" s="11"/>
      <c r="J21" s="12"/>
      <c r="K21" s="24">
        <f t="shared" si="2"/>
        <v>0</v>
      </c>
    </row>
    <row r="22" spans="1:11" ht="27.75" customHeight="1" outlineLevel="2">
      <c r="A22" s="5" t="s">
        <v>31</v>
      </c>
      <c r="B22" s="6" t="s">
        <v>32</v>
      </c>
      <c r="C22" s="7">
        <f aca="true" t="shared" si="8" ref="C22:J22">SUM(C23)</f>
        <v>5013965.79</v>
      </c>
      <c r="D22" s="7">
        <f t="shared" si="8"/>
        <v>0</v>
      </c>
      <c r="E22" s="7">
        <f t="shared" si="8"/>
        <v>0</v>
      </c>
      <c r="F22" s="7">
        <f t="shared" si="8"/>
        <v>5013965.79</v>
      </c>
      <c r="G22" s="7">
        <f t="shared" si="8"/>
        <v>5013965.79</v>
      </c>
      <c r="H22" s="7">
        <f t="shared" si="8"/>
        <v>0</v>
      </c>
      <c r="I22" s="7">
        <f t="shared" si="8"/>
        <v>0</v>
      </c>
      <c r="J22" s="8">
        <f t="shared" si="8"/>
        <v>5013965.79</v>
      </c>
      <c r="K22" s="23">
        <f t="shared" si="2"/>
        <v>100</v>
      </c>
    </row>
    <row r="23" spans="1:11" ht="26.25" customHeight="1" outlineLevel="4">
      <c r="A23" s="9" t="s">
        <v>33</v>
      </c>
      <c r="B23" s="10" t="s">
        <v>34</v>
      </c>
      <c r="C23" s="11">
        <f aca="true" t="shared" si="9" ref="C23:J23">SUM(C24+C25+C26)</f>
        <v>5013965.79</v>
      </c>
      <c r="D23" s="11">
        <f t="shared" si="9"/>
        <v>0</v>
      </c>
      <c r="E23" s="11">
        <f t="shared" si="9"/>
        <v>0</v>
      </c>
      <c r="F23" s="11">
        <f t="shared" si="9"/>
        <v>5013965.79</v>
      </c>
      <c r="G23" s="11">
        <f t="shared" si="9"/>
        <v>5013965.79</v>
      </c>
      <c r="H23" s="11">
        <f t="shared" si="9"/>
        <v>0</v>
      </c>
      <c r="I23" s="11">
        <f t="shared" si="9"/>
        <v>0</v>
      </c>
      <c r="J23" s="12">
        <f t="shared" si="9"/>
        <v>5013965.79</v>
      </c>
      <c r="K23" s="24">
        <f t="shared" si="2"/>
        <v>100</v>
      </c>
    </row>
    <row r="24" spans="1:11" ht="36" customHeight="1" outlineLevel="6">
      <c r="A24" s="9" t="s">
        <v>36</v>
      </c>
      <c r="B24" s="10" t="s">
        <v>35</v>
      </c>
      <c r="C24" s="11">
        <f t="shared" si="4"/>
        <v>4470361.38</v>
      </c>
      <c r="D24" s="11"/>
      <c r="E24" s="11"/>
      <c r="F24" s="11">
        <v>4470361.38</v>
      </c>
      <c r="G24" s="11">
        <f>SUM(H24:J24)</f>
        <v>4470361.38</v>
      </c>
      <c r="H24" s="11"/>
      <c r="I24" s="11"/>
      <c r="J24" s="12">
        <v>4470361.38</v>
      </c>
      <c r="K24" s="24">
        <f t="shared" si="2"/>
        <v>100</v>
      </c>
    </row>
    <row r="25" spans="1:11" ht="77.25" customHeight="1" outlineLevel="6">
      <c r="A25" s="9" t="s">
        <v>38</v>
      </c>
      <c r="B25" s="10" t="s">
        <v>37</v>
      </c>
      <c r="C25" s="11">
        <f t="shared" si="4"/>
        <v>242883.3</v>
      </c>
      <c r="D25" s="11"/>
      <c r="E25" s="11"/>
      <c r="F25" s="11">
        <v>242883.3</v>
      </c>
      <c r="G25" s="11">
        <f>SUM(H25:J25)</f>
        <v>242883.3</v>
      </c>
      <c r="H25" s="11"/>
      <c r="I25" s="11"/>
      <c r="J25" s="12">
        <v>242883.3</v>
      </c>
      <c r="K25" s="24">
        <f t="shared" si="2"/>
        <v>100</v>
      </c>
    </row>
    <row r="26" spans="1:11" ht="78" customHeight="1" outlineLevel="6">
      <c r="A26" s="9" t="s">
        <v>40</v>
      </c>
      <c r="B26" s="10" t="s">
        <v>39</v>
      </c>
      <c r="C26" s="11">
        <f t="shared" si="4"/>
        <v>300721.11</v>
      </c>
      <c r="D26" s="11"/>
      <c r="E26" s="11"/>
      <c r="F26" s="11">
        <v>300721.11</v>
      </c>
      <c r="G26" s="11">
        <f>SUM(H26:J26)</f>
        <v>300721.11</v>
      </c>
      <c r="H26" s="11"/>
      <c r="I26" s="11"/>
      <c r="J26" s="12">
        <v>300721.11</v>
      </c>
      <c r="K26" s="24">
        <f t="shared" si="2"/>
        <v>100</v>
      </c>
    </row>
    <row r="27" spans="1:11" ht="25.5" customHeight="1" outlineLevel="2">
      <c r="A27" s="5" t="s">
        <v>41</v>
      </c>
      <c r="B27" s="6" t="s">
        <v>42</v>
      </c>
      <c r="C27" s="7">
        <f aca="true" t="shared" si="10" ref="C27:J27">SUM(C28)</f>
        <v>875202.87</v>
      </c>
      <c r="D27" s="7">
        <f t="shared" si="10"/>
        <v>0</v>
      </c>
      <c r="E27" s="7">
        <f t="shared" si="10"/>
        <v>300300</v>
      </c>
      <c r="F27" s="7">
        <f t="shared" si="10"/>
        <v>574902.87</v>
      </c>
      <c r="G27" s="7">
        <f t="shared" si="10"/>
        <v>875202.87</v>
      </c>
      <c r="H27" s="7">
        <f t="shared" si="10"/>
        <v>0</v>
      </c>
      <c r="I27" s="7">
        <f t="shared" si="10"/>
        <v>300300</v>
      </c>
      <c r="J27" s="8">
        <f t="shared" si="10"/>
        <v>574902.87</v>
      </c>
      <c r="K27" s="23">
        <f t="shared" si="2"/>
        <v>100</v>
      </c>
    </row>
    <row r="28" spans="1:11" ht="26.25" customHeight="1" outlineLevel="4">
      <c r="A28" s="9" t="s">
        <v>43</v>
      </c>
      <c r="B28" s="10" t="s">
        <v>44</v>
      </c>
      <c r="C28" s="11">
        <f aca="true" t="shared" si="11" ref="C28:J28">SUM(C29+C30+C31+C32)</f>
        <v>875202.87</v>
      </c>
      <c r="D28" s="11">
        <f t="shared" si="11"/>
        <v>0</v>
      </c>
      <c r="E28" s="11">
        <f t="shared" si="11"/>
        <v>300300</v>
      </c>
      <c r="F28" s="11">
        <f t="shared" si="11"/>
        <v>574902.87</v>
      </c>
      <c r="G28" s="11">
        <f t="shared" si="11"/>
        <v>875202.87</v>
      </c>
      <c r="H28" s="11">
        <f t="shared" si="11"/>
        <v>0</v>
      </c>
      <c r="I28" s="11">
        <f t="shared" si="11"/>
        <v>300300</v>
      </c>
      <c r="J28" s="12">
        <f t="shared" si="11"/>
        <v>574902.87</v>
      </c>
      <c r="K28" s="24">
        <f t="shared" si="2"/>
        <v>100</v>
      </c>
    </row>
    <row r="29" spans="1:11" ht="27" customHeight="1" outlineLevel="6">
      <c r="A29" s="9" t="s">
        <v>46</v>
      </c>
      <c r="B29" s="10" t="s">
        <v>45</v>
      </c>
      <c r="C29" s="11">
        <f t="shared" si="4"/>
        <v>374902.87</v>
      </c>
      <c r="D29" s="11"/>
      <c r="E29" s="11"/>
      <c r="F29" s="11">
        <v>374902.87</v>
      </c>
      <c r="G29" s="11">
        <f>SUM(H29:J29)</f>
        <v>374902.87</v>
      </c>
      <c r="H29" s="11"/>
      <c r="I29" s="11"/>
      <c r="J29" s="12">
        <v>374902.87</v>
      </c>
      <c r="K29" s="24">
        <f t="shared" si="2"/>
        <v>100</v>
      </c>
    </row>
    <row r="30" spans="1:11" ht="51.75" customHeight="1" outlineLevel="6">
      <c r="A30" s="9" t="s">
        <v>48</v>
      </c>
      <c r="B30" s="10" t="s">
        <v>47</v>
      </c>
      <c r="C30" s="11">
        <f t="shared" si="4"/>
        <v>277200</v>
      </c>
      <c r="D30" s="11"/>
      <c r="E30" s="11">
        <v>277200</v>
      </c>
      <c r="F30" s="11"/>
      <c r="G30" s="11">
        <f>SUM(H30:J30)</f>
        <v>277200</v>
      </c>
      <c r="H30" s="11"/>
      <c r="I30" s="11">
        <v>277200</v>
      </c>
      <c r="J30" s="12"/>
      <c r="K30" s="24">
        <f t="shared" si="2"/>
        <v>100</v>
      </c>
    </row>
    <row r="31" spans="1:11" ht="51" customHeight="1" outlineLevel="6">
      <c r="A31" s="9" t="s">
        <v>50</v>
      </c>
      <c r="B31" s="10" t="s">
        <v>49</v>
      </c>
      <c r="C31" s="11">
        <f t="shared" si="4"/>
        <v>23100</v>
      </c>
      <c r="D31" s="11"/>
      <c r="E31" s="11">
        <v>23100</v>
      </c>
      <c r="F31" s="11"/>
      <c r="G31" s="11">
        <f>SUM(H31:J31)</f>
        <v>23100</v>
      </c>
      <c r="H31" s="11"/>
      <c r="I31" s="11">
        <v>23100</v>
      </c>
      <c r="J31" s="12"/>
      <c r="K31" s="24">
        <f t="shared" si="2"/>
        <v>100</v>
      </c>
    </row>
    <row r="32" spans="1:11" ht="51.75" customHeight="1" outlineLevel="6">
      <c r="A32" s="9" t="s">
        <v>48</v>
      </c>
      <c r="B32" s="10" t="s">
        <v>51</v>
      </c>
      <c r="C32" s="11">
        <f t="shared" si="4"/>
        <v>200000</v>
      </c>
      <c r="D32" s="11"/>
      <c r="E32" s="11"/>
      <c r="F32" s="11">
        <v>200000</v>
      </c>
      <c r="G32" s="11">
        <f>SUM(H32:J32)</f>
        <v>200000</v>
      </c>
      <c r="H32" s="11"/>
      <c r="I32" s="11"/>
      <c r="J32" s="12">
        <v>200000</v>
      </c>
      <c r="K32" s="24">
        <f t="shared" si="2"/>
        <v>100</v>
      </c>
    </row>
    <row r="33" spans="1:11" ht="64.5" customHeight="1" outlineLevel="2">
      <c r="A33" s="5" t="s">
        <v>52</v>
      </c>
      <c r="B33" s="6" t="s">
        <v>53</v>
      </c>
      <c r="C33" s="7">
        <f aca="true" t="shared" si="12" ref="C33:J34">SUM(C34)</f>
        <v>1254413.96</v>
      </c>
      <c r="D33" s="7">
        <f t="shared" si="12"/>
        <v>0</v>
      </c>
      <c r="E33" s="7">
        <f t="shared" si="12"/>
        <v>0</v>
      </c>
      <c r="F33" s="7">
        <f t="shared" si="12"/>
        <v>1254413.96</v>
      </c>
      <c r="G33" s="7">
        <f t="shared" si="12"/>
        <v>1254413.96</v>
      </c>
      <c r="H33" s="7">
        <f t="shared" si="12"/>
        <v>0</v>
      </c>
      <c r="I33" s="7">
        <f t="shared" si="12"/>
        <v>0</v>
      </c>
      <c r="J33" s="8">
        <f t="shared" si="12"/>
        <v>1254413.96</v>
      </c>
      <c r="K33" s="23">
        <f t="shared" si="2"/>
        <v>100</v>
      </c>
    </row>
    <row r="34" spans="1:11" ht="39" customHeight="1" outlineLevel="4">
      <c r="A34" s="9" t="s">
        <v>54</v>
      </c>
      <c r="B34" s="10" t="s">
        <v>55</v>
      </c>
      <c r="C34" s="11">
        <f t="shared" si="12"/>
        <v>1254413.96</v>
      </c>
      <c r="D34" s="11">
        <f t="shared" si="12"/>
        <v>0</v>
      </c>
      <c r="E34" s="11"/>
      <c r="F34" s="11">
        <f t="shared" si="12"/>
        <v>1254413.96</v>
      </c>
      <c r="G34" s="11">
        <f t="shared" si="12"/>
        <v>1254413.96</v>
      </c>
      <c r="H34" s="11">
        <f t="shared" si="12"/>
        <v>0</v>
      </c>
      <c r="I34" s="11">
        <f t="shared" si="12"/>
        <v>0</v>
      </c>
      <c r="J34" s="12">
        <f t="shared" si="12"/>
        <v>1254413.96</v>
      </c>
      <c r="K34" s="24">
        <f t="shared" si="2"/>
        <v>100</v>
      </c>
    </row>
    <row r="35" spans="1:11" ht="39.75" customHeight="1" outlineLevel="6">
      <c r="A35" s="9" t="s">
        <v>57</v>
      </c>
      <c r="B35" s="10" t="s">
        <v>56</v>
      </c>
      <c r="C35" s="11">
        <f t="shared" si="4"/>
        <v>1254413.96</v>
      </c>
      <c r="D35" s="11"/>
      <c r="E35" s="11"/>
      <c r="F35" s="11">
        <v>1254413.96</v>
      </c>
      <c r="G35" s="11">
        <f>SUM(H35:J35)</f>
        <v>1254413.96</v>
      </c>
      <c r="H35" s="11"/>
      <c r="I35" s="11"/>
      <c r="J35" s="12">
        <v>1254413.96</v>
      </c>
      <c r="K35" s="24">
        <f t="shared" si="2"/>
        <v>100</v>
      </c>
    </row>
    <row r="36" spans="1:11" ht="39.75" customHeight="1" outlineLevel="6">
      <c r="A36" s="13" t="s">
        <v>58</v>
      </c>
      <c r="B36" s="6" t="s">
        <v>59</v>
      </c>
      <c r="C36" s="7">
        <f>SUM(C37)</f>
        <v>20164.26</v>
      </c>
      <c r="D36" s="7">
        <f aca="true" t="shared" si="13" ref="D36:J37">SUM(D37)</f>
        <v>0</v>
      </c>
      <c r="E36" s="7">
        <f t="shared" si="13"/>
        <v>0</v>
      </c>
      <c r="F36" s="7">
        <f t="shared" si="13"/>
        <v>20164.26</v>
      </c>
      <c r="G36" s="7">
        <f t="shared" si="13"/>
        <v>20164.26</v>
      </c>
      <c r="H36" s="7">
        <f t="shared" si="13"/>
        <v>0</v>
      </c>
      <c r="I36" s="7">
        <f t="shared" si="13"/>
        <v>0</v>
      </c>
      <c r="J36" s="7">
        <f t="shared" si="13"/>
        <v>20164.26</v>
      </c>
      <c r="K36" s="24">
        <f t="shared" si="2"/>
        <v>100</v>
      </c>
    </row>
    <row r="37" spans="1:11" ht="39.75" customHeight="1" outlineLevel="6">
      <c r="A37" s="14" t="s">
        <v>60</v>
      </c>
      <c r="B37" s="10" t="s">
        <v>61</v>
      </c>
      <c r="C37" s="11">
        <f>SUM(C38)</f>
        <v>20164.26</v>
      </c>
      <c r="D37" s="11">
        <f t="shared" si="13"/>
        <v>0</v>
      </c>
      <c r="E37" s="11">
        <f t="shared" si="13"/>
        <v>0</v>
      </c>
      <c r="F37" s="11">
        <f t="shared" si="13"/>
        <v>20164.26</v>
      </c>
      <c r="G37" s="11">
        <f t="shared" si="13"/>
        <v>20164.26</v>
      </c>
      <c r="H37" s="11">
        <f t="shared" si="13"/>
        <v>0</v>
      </c>
      <c r="I37" s="11">
        <f t="shared" si="13"/>
        <v>0</v>
      </c>
      <c r="J37" s="11">
        <f t="shared" si="13"/>
        <v>20164.26</v>
      </c>
      <c r="K37" s="24">
        <f t="shared" si="2"/>
        <v>100</v>
      </c>
    </row>
    <row r="38" spans="1:11" ht="26.25" customHeight="1" outlineLevel="6">
      <c r="A38" s="14" t="s">
        <v>63</v>
      </c>
      <c r="B38" s="10" t="s">
        <v>62</v>
      </c>
      <c r="C38" s="11">
        <f t="shared" si="4"/>
        <v>20164.26</v>
      </c>
      <c r="D38" s="11"/>
      <c r="E38" s="11"/>
      <c r="F38" s="11">
        <v>20164.26</v>
      </c>
      <c r="G38" s="11">
        <f>SUM(H38:J38)</f>
        <v>20164.26</v>
      </c>
      <c r="H38" s="11"/>
      <c r="I38" s="11"/>
      <c r="J38" s="12">
        <v>20164.26</v>
      </c>
      <c r="K38" s="24">
        <f t="shared" si="2"/>
        <v>100</v>
      </c>
    </row>
    <row r="39" spans="1:11" ht="14.25" customHeight="1" outlineLevel="6">
      <c r="A39" s="13" t="s">
        <v>64</v>
      </c>
      <c r="B39" s="6" t="s">
        <v>65</v>
      </c>
      <c r="C39" s="7">
        <f>SUM(C40)</f>
        <v>48006.91</v>
      </c>
      <c r="D39" s="7">
        <f aca="true" t="shared" si="14" ref="D39:J39">SUM(D40)</f>
        <v>0</v>
      </c>
      <c r="E39" s="7">
        <f t="shared" si="14"/>
        <v>0</v>
      </c>
      <c r="F39" s="7">
        <f t="shared" si="14"/>
        <v>48006.91</v>
      </c>
      <c r="G39" s="7">
        <f t="shared" si="14"/>
        <v>48006.91</v>
      </c>
      <c r="H39" s="7">
        <f t="shared" si="14"/>
        <v>0</v>
      </c>
      <c r="I39" s="7">
        <f t="shared" si="14"/>
        <v>0</v>
      </c>
      <c r="J39" s="7">
        <f t="shared" si="14"/>
        <v>48006.91</v>
      </c>
      <c r="K39" s="24">
        <f t="shared" si="2"/>
        <v>100</v>
      </c>
    </row>
    <row r="40" spans="1:11" ht="26.25" customHeight="1" outlineLevel="6">
      <c r="A40" s="14" t="s">
        <v>66</v>
      </c>
      <c r="B40" s="10" t="s">
        <v>67</v>
      </c>
      <c r="C40" s="11">
        <f>SUM(C41:C43)</f>
        <v>48006.91</v>
      </c>
      <c r="D40" s="11">
        <f aca="true" t="shared" si="15" ref="D40:J40">SUM(D41:D43)</f>
        <v>0</v>
      </c>
      <c r="E40" s="11">
        <f t="shared" si="15"/>
        <v>0</v>
      </c>
      <c r="F40" s="11">
        <f t="shared" si="15"/>
        <v>48006.91</v>
      </c>
      <c r="G40" s="11">
        <f t="shared" si="15"/>
        <v>48006.91</v>
      </c>
      <c r="H40" s="11">
        <f t="shared" si="15"/>
        <v>0</v>
      </c>
      <c r="I40" s="11">
        <f t="shared" si="15"/>
        <v>0</v>
      </c>
      <c r="J40" s="11">
        <f t="shared" si="15"/>
        <v>48006.91</v>
      </c>
      <c r="K40" s="24">
        <f t="shared" si="2"/>
        <v>100</v>
      </c>
    </row>
    <row r="41" spans="1:11" ht="13.5" customHeight="1" outlineLevel="6">
      <c r="A41" s="14" t="s">
        <v>69</v>
      </c>
      <c r="B41" s="10" t="s">
        <v>68</v>
      </c>
      <c r="C41" s="11">
        <f t="shared" si="4"/>
        <v>18006.91</v>
      </c>
      <c r="D41" s="11"/>
      <c r="E41" s="11"/>
      <c r="F41" s="11">
        <v>18006.91</v>
      </c>
      <c r="G41" s="11">
        <f>SUM(H41:J41)</f>
        <v>18006.91</v>
      </c>
      <c r="H41" s="11"/>
      <c r="I41" s="11"/>
      <c r="J41" s="12">
        <v>18006.91</v>
      </c>
      <c r="K41" s="24">
        <f t="shared" si="2"/>
        <v>100</v>
      </c>
    </row>
    <row r="42" spans="1:11" ht="41.25" customHeight="1" outlineLevel="6">
      <c r="A42" s="14" t="s">
        <v>358</v>
      </c>
      <c r="B42" s="10" t="s">
        <v>70</v>
      </c>
      <c r="C42" s="11">
        <f t="shared" si="4"/>
        <v>20000</v>
      </c>
      <c r="D42" s="11"/>
      <c r="E42" s="11"/>
      <c r="F42" s="11">
        <v>20000</v>
      </c>
      <c r="G42" s="11">
        <f>SUM(H42:J42)</f>
        <v>20000</v>
      </c>
      <c r="H42" s="11"/>
      <c r="I42" s="11"/>
      <c r="J42" s="12">
        <v>20000</v>
      </c>
      <c r="K42" s="24">
        <f t="shared" si="2"/>
        <v>100</v>
      </c>
    </row>
    <row r="43" spans="1:11" ht="25.5" customHeight="1" outlineLevel="6">
      <c r="A43" s="14" t="s">
        <v>72</v>
      </c>
      <c r="B43" s="10" t="s">
        <v>71</v>
      </c>
      <c r="C43" s="11">
        <f t="shared" si="4"/>
        <v>10000</v>
      </c>
      <c r="D43" s="11"/>
      <c r="E43" s="11"/>
      <c r="F43" s="11">
        <v>10000</v>
      </c>
      <c r="G43" s="11">
        <f>SUM(H43:J43)</f>
        <v>10000</v>
      </c>
      <c r="H43" s="11"/>
      <c r="I43" s="11"/>
      <c r="J43" s="12">
        <v>10000</v>
      </c>
      <c r="K43" s="24">
        <f t="shared" si="2"/>
        <v>100</v>
      </c>
    </row>
    <row r="44" spans="1:11" ht="52.5" customHeight="1" outlineLevel="2">
      <c r="A44" s="5" t="s">
        <v>73</v>
      </c>
      <c r="B44" s="6" t="s">
        <v>74</v>
      </c>
      <c r="C44" s="7">
        <f aca="true" t="shared" si="16" ref="C44:J44">SUM(C45)</f>
        <v>6090509.73</v>
      </c>
      <c r="D44" s="7">
        <f t="shared" si="16"/>
        <v>0</v>
      </c>
      <c r="E44" s="7">
        <f t="shared" si="16"/>
        <v>0</v>
      </c>
      <c r="F44" s="7">
        <f t="shared" si="16"/>
        <v>6090509.73</v>
      </c>
      <c r="G44" s="7">
        <f t="shared" si="16"/>
        <v>6090509.73</v>
      </c>
      <c r="H44" s="7">
        <f t="shared" si="16"/>
        <v>0</v>
      </c>
      <c r="I44" s="7">
        <f t="shared" si="16"/>
        <v>0</v>
      </c>
      <c r="J44" s="8">
        <f t="shared" si="16"/>
        <v>6090509.73</v>
      </c>
      <c r="K44" s="23">
        <f t="shared" si="2"/>
        <v>100</v>
      </c>
    </row>
    <row r="45" spans="1:11" ht="51" customHeight="1" outlineLevel="4">
      <c r="A45" s="9" t="s">
        <v>75</v>
      </c>
      <c r="B45" s="10" t="s">
        <v>76</v>
      </c>
      <c r="C45" s="11">
        <f aca="true" t="shared" si="17" ref="C45:J45">SUM(C46+C47)</f>
        <v>6090509.73</v>
      </c>
      <c r="D45" s="11">
        <f t="shared" si="17"/>
        <v>0</v>
      </c>
      <c r="E45" s="11">
        <f t="shared" si="17"/>
        <v>0</v>
      </c>
      <c r="F45" s="11">
        <f t="shared" si="17"/>
        <v>6090509.73</v>
      </c>
      <c r="G45" s="11">
        <f t="shared" si="17"/>
        <v>6090509.73</v>
      </c>
      <c r="H45" s="11">
        <f t="shared" si="17"/>
        <v>0</v>
      </c>
      <c r="I45" s="11">
        <f t="shared" si="17"/>
        <v>0</v>
      </c>
      <c r="J45" s="12">
        <f t="shared" si="17"/>
        <v>6090509.73</v>
      </c>
      <c r="K45" s="24">
        <f t="shared" si="2"/>
        <v>100</v>
      </c>
    </row>
    <row r="46" spans="1:11" ht="39" customHeight="1" outlineLevel="6">
      <c r="A46" s="9" t="s">
        <v>78</v>
      </c>
      <c r="B46" s="10" t="s">
        <v>77</v>
      </c>
      <c r="C46" s="11">
        <f t="shared" si="4"/>
        <v>1501903.04</v>
      </c>
      <c r="D46" s="11"/>
      <c r="E46" s="11"/>
      <c r="F46" s="11">
        <v>1501903.04</v>
      </c>
      <c r="G46" s="11">
        <f>SUM(H46:J46)</f>
        <v>1501903.04</v>
      </c>
      <c r="H46" s="11"/>
      <c r="I46" s="11"/>
      <c r="J46" s="12">
        <v>1501903.04</v>
      </c>
      <c r="K46" s="24">
        <f t="shared" si="2"/>
        <v>100</v>
      </c>
    </row>
    <row r="47" spans="1:11" ht="51" customHeight="1" outlineLevel="6">
      <c r="A47" s="9" t="s">
        <v>80</v>
      </c>
      <c r="B47" s="10" t="s">
        <v>79</v>
      </c>
      <c r="C47" s="11">
        <f t="shared" si="4"/>
        <v>4588606.69</v>
      </c>
      <c r="D47" s="11"/>
      <c r="E47" s="11"/>
      <c r="F47" s="11">
        <v>4588606.69</v>
      </c>
      <c r="G47" s="11">
        <f>SUM(H47:J47)</f>
        <v>4588606.69</v>
      </c>
      <c r="H47" s="11"/>
      <c r="I47" s="11"/>
      <c r="J47" s="12">
        <v>4588606.69</v>
      </c>
      <c r="K47" s="24">
        <f t="shared" si="2"/>
        <v>100</v>
      </c>
    </row>
    <row r="48" spans="1:11" ht="15" customHeight="1" outlineLevel="2">
      <c r="A48" s="5" t="s">
        <v>81</v>
      </c>
      <c r="B48" s="6" t="s">
        <v>82</v>
      </c>
      <c r="C48" s="7">
        <f aca="true" t="shared" si="18" ref="C48:J49">SUM(C49)</f>
        <v>50737.53</v>
      </c>
      <c r="D48" s="7">
        <f t="shared" si="18"/>
        <v>0</v>
      </c>
      <c r="E48" s="7">
        <f t="shared" si="18"/>
        <v>0</v>
      </c>
      <c r="F48" s="7">
        <f t="shared" si="18"/>
        <v>50737.53</v>
      </c>
      <c r="G48" s="7">
        <f t="shared" si="18"/>
        <v>50737.53</v>
      </c>
      <c r="H48" s="7">
        <f t="shared" si="18"/>
        <v>0</v>
      </c>
      <c r="I48" s="7">
        <f t="shared" si="18"/>
        <v>0</v>
      </c>
      <c r="J48" s="8">
        <f t="shared" si="18"/>
        <v>50737.53</v>
      </c>
      <c r="K48" s="23">
        <f t="shared" si="2"/>
        <v>100</v>
      </c>
    </row>
    <row r="49" spans="1:11" ht="26.25" customHeight="1" outlineLevel="4">
      <c r="A49" s="9" t="s">
        <v>83</v>
      </c>
      <c r="B49" s="10" t="s">
        <v>84</v>
      </c>
      <c r="C49" s="11">
        <f t="shared" si="18"/>
        <v>50737.53</v>
      </c>
      <c r="D49" s="11">
        <f t="shared" si="18"/>
        <v>0</v>
      </c>
      <c r="E49" s="11">
        <f t="shared" si="18"/>
        <v>0</v>
      </c>
      <c r="F49" s="11">
        <f t="shared" si="18"/>
        <v>50737.53</v>
      </c>
      <c r="G49" s="11">
        <f t="shared" si="18"/>
        <v>50737.53</v>
      </c>
      <c r="H49" s="11">
        <f t="shared" si="18"/>
        <v>0</v>
      </c>
      <c r="I49" s="11">
        <f t="shared" si="18"/>
        <v>0</v>
      </c>
      <c r="J49" s="12">
        <f t="shared" si="18"/>
        <v>50737.53</v>
      </c>
      <c r="K49" s="24">
        <f t="shared" si="2"/>
        <v>100</v>
      </c>
    </row>
    <row r="50" spans="1:11" ht="25.5" customHeight="1" outlineLevel="6">
      <c r="A50" s="9" t="s">
        <v>86</v>
      </c>
      <c r="B50" s="10" t="s">
        <v>85</v>
      </c>
      <c r="C50" s="11">
        <f t="shared" si="4"/>
        <v>50737.53</v>
      </c>
      <c r="D50" s="11"/>
      <c r="E50" s="11"/>
      <c r="F50" s="11">
        <v>50737.53</v>
      </c>
      <c r="G50" s="11">
        <f>SUM(H50:J50)</f>
        <v>50737.53</v>
      </c>
      <c r="H50" s="11"/>
      <c r="I50" s="11"/>
      <c r="J50" s="12">
        <v>50737.53</v>
      </c>
      <c r="K50" s="24">
        <f t="shared" si="2"/>
        <v>100</v>
      </c>
    </row>
    <row r="51" spans="1:11" ht="51.75" customHeight="1" outlineLevel="2">
      <c r="A51" s="5" t="s">
        <v>87</v>
      </c>
      <c r="B51" s="6" t="s">
        <v>88</v>
      </c>
      <c r="C51" s="7">
        <f aca="true" t="shared" si="19" ref="C51:J52">SUM(C52)</f>
        <v>2067851.88</v>
      </c>
      <c r="D51" s="7">
        <f t="shared" si="19"/>
        <v>0</v>
      </c>
      <c r="E51" s="7">
        <f t="shared" si="19"/>
        <v>0</v>
      </c>
      <c r="F51" s="7">
        <f t="shared" si="19"/>
        <v>2067851.88</v>
      </c>
      <c r="G51" s="7">
        <f t="shared" si="19"/>
        <v>2067851.88</v>
      </c>
      <c r="H51" s="7">
        <f t="shared" si="19"/>
        <v>0</v>
      </c>
      <c r="I51" s="7">
        <f t="shared" si="19"/>
        <v>0</v>
      </c>
      <c r="J51" s="8">
        <f t="shared" si="19"/>
        <v>2067851.88</v>
      </c>
      <c r="K51" s="23">
        <f t="shared" si="2"/>
        <v>100</v>
      </c>
    </row>
    <row r="52" spans="1:11" ht="41.25" customHeight="1" outlineLevel="4">
      <c r="A52" s="9" t="s">
        <v>89</v>
      </c>
      <c r="B52" s="10" t="s">
        <v>90</v>
      </c>
      <c r="C52" s="11">
        <f t="shared" si="19"/>
        <v>2067851.88</v>
      </c>
      <c r="D52" s="11">
        <f t="shared" si="19"/>
        <v>0</v>
      </c>
      <c r="E52" s="11">
        <f t="shared" si="19"/>
        <v>0</v>
      </c>
      <c r="F52" s="11">
        <f t="shared" si="19"/>
        <v>2067851.88</v>
      </c>
      <c r="G52" s="11">
        <f t="shared" si="19"/>
        <v>2067851.88</v>
      </c>
      <c r="H52" s="11">
        <f t="shared" si="19"/>
        <v>0</v>
      </c>
      <c r="I52" s="11">
        <f t="shared" si="19"/>
        <v>0</v>
      </c>
      <c r="J52" s="12">
        <f t="shared" si="19"/>
        <v>2067851.88</v>
      </c>
      <c r="K52" s="24">
        <f t="shared" si="2"/>
        <v>100</v>
      </c>
    </row>
    <row r="53" spans="1:11" ht="15" customHeight="1" outlineLevel="6">
      <c r="A53" s="9" t="s">
        <v>92</v>
      </c>
      <c r="B53" s="10" t="s">
        <v>91</v>
      </c>
      <c r="C53" s="11">
        <f t="shared" si="4"/>
        <v>2067851.88</v>
      </c>
      <c r="D53" s="11"/>
      <c r="E53" s="11"/>
      <c r="F53" s="11">
        <v>2067851.88</v>
      </c>
      <c r="G53" s="11">
        <f>SUM(H53:J53)</f>
        <v>2067851.88</v>
      </c>
      <c r="H53" s="11"/>
      <c r="I53" s="11"/>
      <c r="J53" s="12">
        <v>2067851.88</v>
      </c>
      <c r="K53" s="24">
        <f t="shared" si="2"/>
        <v>100</v>
      </c>
    </row>
    <row r="54" spans="1:11" ht="92.25" customHeight="1" outlineLevel="1">
      <c r="A54" s="5" t="s">
        <v>93</v>
      </c>
      <c r="B54" s="6" t="s">
        <v>94</v>
      </c>
      <c r="C54" s="7">
        <f aca="true" t="shared" si="20" ref="C54:J55">SUM(C55)</f>
        <v>349650</v>
      </c>
      <c r="D54" s="7">
        <f t="shared" si="20"/>
        <v>111370.76</v>
      </c>
      <c r="E54" s="7">
        <f t="shared" si="20"/>
        <v>178709.43</v>
      </c>
      <c r="F54" s="7">
        <f t="shared" si="20"/>
        <v>59569.81</v>
      </c>
      <c r="G54" s="7">
        <f t="shared" si="20"/>
        <v>349650</v>
      </c>
      <c r="H54" s="7">
        <f t="shared" si="20"/>
        <v>111370.76</v>
      </c>
      <c r="I54" s="7">
        <f t="shared" si="20"/>
        <v>178709.43</v>
      </c>
      <c r="J54" s="8">
        <f t="shared" si="20"/>
        <v>59569.81</v>
      </c>
      <c r="K54" s="23">
        <f t="shared" si="2"/>
        <v>100</v>
      </c>
    </row>
    <row r="55" spans="1:11" ht="27" customHeight="1" outlineLevel="2">
      <c r="A55" s="5" t="s">
        <v>95</v>
      </c>
      <c r="B55" s="6" t="s">
        <v>96</v>
      </c>
      <c r="C55" s="7">
        <f t="shared" si="20"/>
        <v>349650</v>
      </c>
      <c r="D55" s="7">
        <f t="shared" si="20"/>
        <v>111370.76</v>
      </c>
      <c r="E55" s="7">
        <f t="shared" si="20"/>
        <v>178709.43</v>
      </c>
      <c r="F55" s="7">
        <f t="shared" si="20"/>
        <v>59569.81</v>
      </c>
      <c r="G55" s="7">
        <f t="shared" si="20"/>
        <v>349650</v>
      </c>
      <c r="H55" s="7">
        <f t="shared" si="20"/>
        <v>111370.76</v>
      </c>
      <c r="I55" s="7">
        <f t="shared" si="20"/>
        <v>178709.43</v>
      </c>
      <c r="J55" s="8">
        <f t="shared" si="20"/>
        <v>59569.81</v>
      </c>
      <c r="K55" s="23">
        <f t="shared" si="2"/>
        <v>100</v>
      </c>
    </row>
    <row r="56" spans="1:11" ht="26.25" customHeight="1" outlineLevel="4">
      <c r="A56" s="9" t="s">
        <v>97</v>
      </c>
      <c r="B56" s="10" t="s">
        <v>98</v>
      </c>
      <c r="C56" s="11">
        <f>SUM(C57:C59)</f>
        <v>349650</v>
      </c>
      <c r="D56" s="11">
        <f aca="true" t="shared" si="21" ref="D56:J56">SUM(D57:D59)</f>
        <v>111370.76</v>
      </c>
      <c r="E56" s="11">
        <f t="shared" si="21"/>
        <v>178709.43</v>
      </c>
      <c r="F56" s="11">
        <f t="shared" si="21"/>
        <v>59569.81</v>
      </c>
      <c r="G56" s="11">
        <f t="shared" si="21"/>
        <v>349650</v>
      </c>
      <c r="H56" s="11">
        <f t="shared" si="21"/>
        <v>111370.76</v>
      </c>
      <c r="I56" s="11">
        <f t="shared" si="21"/>
        <v>178709.43</v>
      </c>
      <c r="J56" s="11">
        <f t="shared" si="21"/>
        <v>59569.81</v>
      </c>
      <c r="K56" s="24">
        <f t="shared" si="2"/>
        <v>100</v>
      </c>
    </row>
    <row r="57" spans="1:11" ht="51" customHeight="1" outlineLevel="4">
      <c r="A57" s="14" t="s">
        <v>100</v>
      </c>
      <c r="B57" s="10" t="s">
        <v>99</v>
      </c>
      <c r="C57" s="11">
        <f t="shared" si="4"/>
        <v>111370.76</v>
      </c>
      <c r="D57" s="11">
        <v>111370.76</v>
      </c>
      <c r="E57" s="11"/>
      <c r="F57" s="11"/>
      <c r="G57" s="11">
        <f>SUM(H57:J57)</f>
        <v>111370.76</v>
      </c>
      <c r="H57" s="11">
        <v>111370.76</v>
      </c>
      <c r="I57" s="11"/>
      <c r="J57" s="12"/>
      <c r="K57" s="24">
        <f t="shared" si="2"/>
        <v>100</v>
      </c>
    </row>
    <row r="58" spans="1:11" ht="39.75" customHeight="1" outlineLevel="4">
      <c r="A58" s="14" t="s">
        <v>102</v>
      </c>
      <c r="B58" s="10" t="s">
        <v>101</v>
      </c>
      <c r="C58" s="11">
        <f t="shared" si="4"/>
        <v>59569.81</v>
      </c>
      <c r="D58" s="11"/>
      <c r="E58" s="11"/>
      <c r="F58" s="11">
        <v>59569.81</v>
      </c>
      <c r="G58" s="11">
        <f>SUM(H58:J58)</f>
        <v>59569.81</v>
      </c>
      <c r="H58" s="11"/>
      <c r="I58" s="11"/>
      <c r="J58" s="12">
        <v>59569.81</v>
      </c>
      <c r="K58" s="24">
        <f t="shared" si="2"/>
        <v>100</v>
      </c>
    </row>
    <row r="59" spans="1:11" ht="39.75" customHeight="1" outlineLevel="6">
      <c r="A59" s="9" t="s">
        <v>102</v>
      </c>
      <c r="B59" s="10" t="s">
        <v>103</v>
      </c>
      <c r="C59" s="11">
        <f t="shared" si="4"/>
        <v>178709.43</v>
      </c>
      <c r="D59" s="11"/>
      <c r="E59" s="11">
        <v>178709.43</v>
      </c>
      <c r="F59" s="11"/>
      <c r="G59" s="11">
        <f>SUM(H59:J59)</f>
        <v>178709.43</v>
      </c>
      <c r="H59" s="11"/>
      <c r="I59" s="11">
        <v>178709.43</v>
      </c>
      <c r="J59" s="12"/>
      <c r="K59" s="24">
        <f t="shared" si="2"/>
        <v>100</v>
      </c>
    </row>
    <row r="60" spans="1:11" ht="65.25" customHeight="1" outlineLevel="1">
      <c r="A60" s="5" t="s">
        <v>104</v>
      </c>
      <c r="B60" s="6" t="s">
        <v>105</v>
      </c>
      <c r="C60" s="7">
        <f aca="true" t="shared" si="22" ref="C60:J61">SUM(C61)</f>
        <v>9810</v>
      </c>
      <c r="D60" s="7">
        <f t="shared" si="22"/>
        <v>0</v>
      </c>
      <c r="E60" s="7">
        <f t="shared" si="22"/>
        <v>0</v>
      </c>
      <c r="F60" s="7">
        <f t="shared" si="22"/>
        <v>9810</v>
      </c>
      <c r="G60" s="7">
        <f t="shared" si="22"/>
        <v>9810</v>
      </c>
      <c r="H60" s="7">
        <f t="shared" si="22"/>
        <v>0</v>
      </c>
      <c r="I60" s="7">
        <f t="shared" si="22"/>
        <v>0</v>
      </c>
      <c r="J60" s="8">
        <f t="shared" si="22"/>
        <v>9810</v>
      </c>
      <c r="K60" s="23">
        <f t="shared" si="2"/>
        <v>100</v>
      </c>
    </row>
    <row r="61" spans="1:11" ht="38.25" customHeight="1" outlineLevel="2">
      <c r="A61" s="5" t="s">
        <v>106</v>
      </c>
      <c r="B61" s="6" t="s">
        <v>107</v>
      </c>
      <c r="C61" s="7">
        <f t="shared" si="22"/>
        <v>9810</v>
      </c>
      <c r="D61" s="7">
        <f t="shared" si="22"/>
        <v>0</v>
      </c>
      <c r="E61" s="7">
        <f t="shared" si="22"/>
        <v>0</v>
      </c>
      <c r="F61" s="7">
        <f t="shared" si="22"/>
        <v>9810</v>
      </c>
      <c r="G61" s="7">
        <f t="shared" si="22"/>
        <v>9810</v>
      </c>
      <c r="H61" s="7">
        <f t="shared" si="22"/>
        <v>0</v>
      </c>
      <c r="I61" s="7">
        <f t="shared" si="22"/>
        <v>0</v>
      </c>
      <c r="J61" s="8">
        <f t="shared" si="22"/>
        <v>9810</v>
      </c>
      <c r="K61" s="23">
        <f t="shared" si="2"/>
        <v>100</v>
      </c>
    </row>
    <row r="62" spans="1:11" ht="41.25" customHeight="1" outlineLevel="4">
      <c r="A62" s="9" t="s">
        <v>108</v>
      </c>
      <c r="B62" s="10" t="s">
        <v>109</v>
      </c>
      <c r="C62" s="11">
        <f>SUM(C63:C66)</f>
        <v>9810</v>
      </c>
      <c r="D62" s="11">
        <f aca="true" t="shared" si="23" ref="D62:J62">SUM(D63:D66)</f>
        <v>0</v>
      </c>
      <c r="E62" s="11">
        <f t="shared" si="23"/>
        <v>0</v>
      </c>
      <c r="F62" s="11">
        <f t="shared" si="23"/>
        <v>9810</v>
      </c>
      <c r="G62" s="11">
        <f t="shared" si="23"/>
        <v>9810</v>
      </c>
      <c r="H62" s="11">
        <f t="shared" si="23"/>
        <v>0</v>
      </c>
      <c r="I62" s="11">
        <f t="shared" si="23"/>
        <v>0</v>
      </c>
      <c r="J62" s="11">
        <f t="shared" si="23"/>
        <v>9810</v>
      </c>
      <c r="K62" s="24">
        <f t="shared" si="2"/>
        <v>100</v>
      </c>
    </row>
    <row r="63" spans="1:11" ht="27.75" customHeight="1" outlineLevel="6">
      <c r="A63" s="9" t="s">
        <v>319</v>
      </c>
      <c r="B63" s="10" t="s">
        <v>320</v>
      </c>
      <c r="C63" s="11">
        <f t="shared" si="4"/>
        <v>0</v>
      </c>
      <c r="D63" s="11"/>
      <c r="E63" s="11"/>
      <c r="F63" s="11"/>
      <c r="G63" s="11">
        <f>SUM(H63:J63)</f>
        <v>0</v>
      </c>
      <c r="H63" s="11"/>
      <c r="I63" s="11"/>
      <c r="J63" s="12"/>
      <c r="K63" s="24"/>
    </row>
    <row r="64" spans="1:11" ht="54" customHeight="1" outlineLevel="6">
      <c r="A64" s="9" t="s">
        <v>352</v>
      </c>
      <c r="B64" s="10" t="s">
        <v>110</v>
      </c>
      <c r="C64" s="11">
        <f t="shared" si="4"/>
        <v>2000</v>
      </c>
      <c r="D64" s="11"/>
      <c r="E64" s="11"/>
      <c r="F64" s="11">
        <v>2000</v>
      </c>
      <c r="G64" s="11">
        <f>SUM(H64:J64)</f>
        <v>2000</v>
      </c>
      <c r="H64" s="11"/>
      <c r="I64" s="11"/>
      <c r="J64" s="12">
        <v>2000</v>
      </c>
      <c r="K64" s="24">
        <f t="shared" si="2"/>
        <v>100</v>
      </c>
    </row>
    <row r="65" spans="1:11" ht="54" customHeight="1" outlineLevel="6">
      <c r="A65" s="9" t="s">
        <v>353</v>
      </c>
      <c r="B65" s="10" t="s">
        <v>354</v>
      </c>
      <c r="C65" s="11">
        <f t="shared" si="4"/>
        <v>0</v>
      </c>
      <c r="D65" s="11"/>
      <c r="E65" s="11"/>
      <c r="F65" s="11"/>
      <c r="G65" s="11">
        <f>SUM(H65:J65)</f>
        <v>0</v>
      </c>
      <c r="H65" s="11"/>
      <c r="I65" s="11"/>
      <c r="J65" s="12"/>
      <c r="K65" s="24"/>
    </row>
    <row r="66" spans="1:11" ht="27.75" customHeight="1" outlineLevel="6">
      <c r="A66" s="9" t="s">
        <v>355</v>
      </c>
      <c r="B66" s="10" t="s">
        <v>111</v>
      </c>
      <c r="C66" s="11">
        <f t="shared" si="4"/>
        <v>7810</v>
      </c>
      <c r="D66" s="11"/>
      <c r="E66" s="11"/>
      <c r="F66" s="11">
        <v>7810</v>
      </c>
      <c r="G66" s="11">
        <f>SUM(H66:J66)</f>
        <v>7810</v>
      </c>
      <c r="H66" s="11"/>
      <c r="I66" s="11"/>
      <c r="J66" s="12">
        <v>7810</v>
      </c>
      <c r="K66" s="24">
        <f t="shared" si="2"/>
        <v>100</v>
      </c>
    </row>
    <row r="67" spans="1:11" ht="42.75" customHeight="1" outlineLevel="1">
      <c r="A67" s="5" t="s">
        <v>112</v>
      </c>
      <c r="B67" s="6" t="s">
        <v>113</v>
      </c>
      <c r="C67" s="7">
        <f aca="true" t="shared" si="24" ref="C67:J69">SUM(C68)</f>
        <v>12000</v>
      </c>
      <c r="D67" s="7">
        <f t="shared" si="24"/>
        <v>0</v>
      </c>
      <c r="E67" s="7">
        <f t="shared" si="24"/>
        <v>12000</v>
      </c>
      <c r="F67" s="7">
        <f t="shared" si="24"/>
        <v>0</v>
      </c>
      <c r="G67" s="7">
        <f t="shared" si="24"/>
        <v>12000</v>
      </c>
      <c r="H67" s="7">
        <f t="shared" si="24"/>
        <v>0</v>
      </c>
      <c r="I67" s="7">
        <f t="shared" si="24"/>
        <v>12000</v>
      </c>
      <c r="J67" s="8">
        <f t="shared" si="24"/>
        <v>0</v>
      </c>
      <c r="K67" s="23">
        <f t="shared" si="2"/>
        <v>100</v>
      </c>
    </row>
    <row r="68" spans="1:11" ht="39" customHeight="1" outlineLevel="2">
      <c r="A68" s="5" t="s">
        <v>114</v>
      </c>
      <c r="B68" s="6" t="s">
        <v>115</v>
      </c>
      <c r="C68" s="7">
        <f t="shared" si="24"/>
        <v>12000</v>
      </c>
      <c r="D68" s="7">
        <f t="shared" si="24"/>
        <v>0</v>
      </c>
      <c r="E68" s="7">
        <f t="shared" si="24"/>
        <v>12000</v>
      </c>
      <c r="F68" s="7">
        <f t="shared" si="24"/>
        <v>0</v>
      </c>
      <c r="G68" s="7">
        <f t="shared" si="24"/>
        <v>12000</v>
      </c>
      <c r="H68" s="7">
        <f t="shared" si="24"/>
        <v>0</v>
      </c>
      <c r="I68" s="7">
        <f t="shared" si="24"/>
        <v>12000</v>
      </c>
      <c r="J68" s="8">
        <f t="shared" si="24"/>
        <v>0</v>
      </c>
      <c r="K68" s="23">
        <f t="shared" si="2"/>
        <v>100</v>
      </c>
    </row>
    <row r="69" spans="1:11" ht="39" customHeight="1" outlineLevel="4">
      <c r="A69" s="9" t="s">
        <v>116</v>
      </c>
      <c r="B69" s="10" t="s">
        <v>117</v>
      </c>
      <c r="C69" s="11">
        <f t="shared" si="24"/>
        <v>12000</v>
      </c>
      <c r="D69" s="11">
        <f t="shared" si="24"/>
        <v>0</v>
      </c>
      <c r="E69" s="11">
        <f t="shared" si="24"/>
        <v>12000</v>
      </c>
      <c r="F69" s="11">
        <f t="shared" si="24"/>
        <v>0</v>
      </c>
      <c r="G69" s="11">
        <f t="shared" si="24"/>
        <v>12000</v>
      </c>
      <c r="H69" s="11">
        <f t="shared" si="24"/>
        <v>0</v>
      </c>
      <c r="I69" s="11">
        <f t="shared" si="24"/>
        <v>12000</v>
      </c>
      <c r="J69" s="12">
        <f t="shared" si="24"/>
        <v>0</v>
      </c>
      <c r="K69" s="24">
        <f t="shared" si="2"/>
        <v>100</v>
      </c>
    </row>
    <row r="70" spans="1:11" ht="117.75" customHeight="1" outlineLevel="6">
      <c r="A70" s="9" t="s">
        <v>119</v>
      </c>
      <c r="B70" s="10" t="s">
        <v>118</v>
      </c>
      <c r="C70" s="11">
        <f aca="true" t="shared" si="25" ref="C70:C110">SUM(D70:F70)</f>
        <v>12000</v>
      </c>
      <c r="D70" s="11"/>
      <c r="E70" s="11">
        <v>12000</v>
      </c>
      <c r="F70" s="11"/>
      <c r="G70" s="11">
        <f aca="true" t="shared" si="26" ref="G70:G75">SUM(H70:J70)</f>
        <v>12000</v>
      </c>
      <c r="H70" s="11"/>
      <c r="I70" s="11">
        <v>12000</v>
      </c>
      <c r="J70" s="12"/>
      <c r="K70" s="24">
        <f t="shared" si="2"/>
        <v>100</v>
      </c>
    </row>
    <row r="71" spans="1:11" ht="54" customHeight="1" outlineLevel="1">
      <c r="A71" s="5" t="s">
        <v>120</v>
      </c>
      <c r="B71" s="6" t="s">
        <v>121</v>
      </c>
      <c r="C71" s="7">
        <f t="shared" si="25"/>
        <v>1659000</v>
      </c>
      <c r="D71" s="7">
        <f aca="true" t="shared" si="27" ref="D71:F72">SUM(D72)</f>
        <v>0</v>
      </c>
      <c r="E71" s="7">
        <f t="shared" si="27"/>
        <v>0</v>
      </c>
      <c r="F71" s="7">
        <f t="shared" si="27"/>
        <v>1659000</v>
      </c>
      <c r="G71" s="7">
        <f t="shared" si="26"/>
        <v>1659000</v>
      </c>
      <c r="H71" s="7">
        <f aca="true" t="shared" si="28" ref="H71:J72">SUM(H72)</f>
        <v>0</v>
      </c>
      <c r="I71" s="7">
        <f t="shared" si="28"/>
        <v>0</v>
      </c>
      <c r="J71" s="8">
        <f t="shared" si="28"/>
        <v>1659000</v>
      </c>
      <c r="K71" s="23">
        <f t="shared" si="2"/>
        <v>100</v>
      </c>
    </row>
    <row r="72" spans="1:11" ht="54" customHeight="1" outlineLevel="2">
      <c r="A72" s="5" t="s">
        <v>122</v>
      </c>
      <c r="B72" s="6" t="s">
        <v>123</v>
      </c>
      <c r="C72" s="7">
        <f t="shared" si="25"/>
        <v>1659000</v>
      </c>
      <c r="D72" s="7">
        <f t="shared" si="27"/>
        <v>0</v>
      </c>
      <c r="E72" s="7">
        <f t="shared" si="27"/>
        <v>0</v>
      </c>
      <c r="F72" s="7">
        <f t="shared" si="27"/>
        <v>1659000</v>
      </c>
      <c r="G72" s="7">
        <f t="shared" si="26"/>
        <v>1659000</v>
      </c>
      <c r="H72" s="7">
        <f t="shared" si="28"/>
        <v>0</v>
      </c>
      <c r="I72" s="7">
        <f t="shared" si="28"/>
        <v>0</v>
      </c>
      <c r="J72" s="8">
        <f t="shared" si="28"/>
        <v>1659000</v>
      </c>
      <c r="K72" s="23">
        <f t="shared" si="2"/>
        <v>100</v>
      </c>
    </row>
    <row r="73" spans="1:11" ht="50.25" customHeight="1" outlineLevel="4">
      <c r="A73" s="9" t="s">
        <v>124</v>
      </c>
      <c r="B73" s="10" t="s">
        <v>125</v>
      </c>
      <c r="C73" s="11">
        <f t="shared" si="25"/>
        <v>1659000</v>
      </c>
      <c r="D73" s="11">
        <f>SUM(D74+D75)</f>
        <v>0</v>
      </c>
      <c r="E73" s="11">
        <f>SUM(E74+E75)</f>
        <v>0</v>
      </c>
      <c r="F73" s="11">
        <f>SUM(F74+F75)</f>
        <v>1659000</v>
      </c>
      <c r="G73" s="11">
        <f t="shared" si="26"/>
        <v>1659000</v>
      </c>
      <c r="H73" s="11">
        <f>SUM(H74+H75)</f>
        <v>0</v>
      </c>
      <c r="I73" s="11">
        <f>SUM(I74+I75)</f>
        <v>0</v>
      </c>
      <c r="J73" s="12">
        <f>SUM(J74+J75)</f>
        <v>1659000</v>
      </c>
      <c r="K73" s="24">
        <f t="shared" si="2"/>
        <v>100</v>
      </c>
    </row>
    <row r="74" spans="1:11" ht="38.25" customHeight="1" outlineLevel="6">
      <c r="A74" s="9" t="s">
        <v>127</v>
      </c>
      <c r="B74" s="10" t="s">
        <v>126</v>
      </c>
      <c r="C74" s="11">
        <f t="shared" si="25"/>
        <v>1449000</v>
      </c>
      <c r="D74" s="11"/>
      <c r="E74" s="11"/>
      <c r="F74" s="11">
        <v>1449000</v>
      </c>
      <c r="G74" s="11">
        <f t="shared" si="26"/>
        <v>1449000</v>
      </c>
      <c r="H74" s="11"/>
      <c r="I74" s="11"/>
      <c r="J74" s="12">
        <v>1449000</v>
      </c>
      <c r="K74" s="24">
        <f t="shared" si="2"/>
        <v>100</v>
      </c>
    </row>
    <row r="75" spans="1:11" ht="90" customHeight="1" outlineLevel="6">
      <c r="A75" s="9" t="s">
        <v>129</v>
      </c>
      <c r="B75" s="10" t="s">
        <v>128</v>
      </c>
      <c r="C75" s="11">
        <f t="shared" si="25"/>
        <v>210000</v>
      </c>
      <c r="D75" s="11"/>
      <c r="E75" s="11"/>
      <c r="F75" s="11">
        <v>210000</v>
      </c>
      <c r="G75" s="11">
        <f t="shared" si="26"/>
        <v>210000</v>
      </c>
      <c r="H75" s="11"/>
      <c r="I75" s="11"/>
      <c r="J75" s="12">
        <v>210000</v>
      </c>
      <c r="K75" s="24">
        <f t="shared" si="2"/>
        <v>100</v>
      </c>
    </row>
    <row r="76" spans="1:11" ht="38.25" customHeight="1" outlineLevel="1">
      <c r="A76" s="5" t="s">
        <v>130</v>
      </c>
      <c r="B76" s="6" t="s">
        <v>131</v>
      </c>
      <c r="C76" s="7">
        <f aca="true" t="shared" si="29" ref="C76:J76">SUM(C77+C83+C86)</f>
        <v>668675</v>
      </c>
      <c r="D76" s="7">
        <f t="shared" si="29"/>
        <v>0</v>
      </c>
      <c r="E76" s="7">
        <f t="shared" si="29"/>
        <v>362675</v>
      </c>
      <c r="F76" s="7">
        <f t="shared" si="29"/>
        <v>306000</v>
      </c>
      <c r="G76" s="7">
        <f t="shared" si="29"/>
        <v>668675</v>
      </c>
      <c r="H76" s="7">
        <f t="shared" si="29"/>
        <v>0</v>
      </c>
      <c r="I76" s="7">
        <f t="shared" si="29"/>
        <v>362675</v>
      </c>
      <c r="J76" s="8">
        <f t="shared" si="29"/>
        <v>306000</v>
      </c>
      <c r="K76" s="23">
        <f t="shared" si="2"/>
        <v>100</v>
      </c>
    </row>
    <row r="77" spans="1:11" ht="36.75" customHeight="1" outlineLevel="2">
      <c r="A77" s="5" t="s">
        <v>132</v>
      </c>
      <c r="B77" s="6" t="s">
        <v>133</v>
      </c>
      <c r="C77" s="7">
        <f aca="true" t="shared" si="30" ref="C77:J77">SUM(C78+C80)</f>
        <v>460675</v>
      </c>
      <c r="D77" s="7">
        <f t="shared" si="30"/>
        <v>0</v>
      </c>
      <c r="E77" s="7">
        <f t="shared" si="30"/>
        <v>362675</v>
      </c>
      <c r="F77" s="7">
        <f t="shared" si="30"/>
        <v>98000</v>
      </c>
      <c r="G77" s="7">
        <f t="shared" si="30"/>
        <v>460675</v>
      </c>
      <c r="H77" s="7">
        <f t="shared" si="30"/>
        <v>0</v>
      </c>
      <c r="I77" s="7">
        <f t="shared" si="30"/>
        <v>362675</v>
      </c>
      <c r="J77" s="8">
        <f t="shared" si="30"/>
        <v>98000</v>
      </c>
      <c r="K77" s="23">
        <f t="shared" si="2"/>
        <v>100</v>
      </c>
    </row>
    <row r="78" spans="1:11" ht="27.75" customHeight="1" outlineLevel="4">
      <c r="A78" s="9" t="s">
        <v>134</v>
      </c>
      <c r="B78" s="10" t="s">
        <v>135</v>
      </c>
      <c r="C78" s="11">
        <f t="shared" si="25"/>
        <v>76000</v>
      </c>
      <c r="D78" s="11">
        <f>SUM(D79)</f>
        <v>0</v>
      </c>
      <c r="E78" s="11">
        <f>SUM(E79)</f>
        <v>0</v>
      </c>
      <c r="F78" s="11">
        <f>SUM(F79)</f>
        <v>76000</v>
      </c>
      <c r="G78" s="11">
        <f>SUM(H78:J78)</f>
        <v>76000</v>
      </c>
      <c r="H78" s="11">
        <f>SUM(H79)</f>
        <v>0</v>
      </c>
      <c r="I78" s="11">
        <f>SUM(I79)</f>
        <v>0</v>
      </c>
      <c r="J78" s="12">
        <f>SUM(J79)</f>
        <v>76000</v>
      </c>
      <c r="K78" s="24">
        <f t="shared" si="2"/>
        <v>100</v>
      </c>
    </row>
    <row r="79" spans="1:11" ht="39.75" customHeight="1" outlineLevel="6">
      <c r="A79" s="9" t="s">
        <v>137</v>
      </c>
      <c r="B79" s="10" t="s">
        <v>136</v>
      </c>
      <c r="C79" s="11">
        <f t="shared" si="25"/>
        <v>76000</v>
      </c>
      <c r="D79" s="11"/>
      <c r="E79" s="11"/>
      <c r="F79" s="11">
        <v>76000</v>
      </c>
      <c r="G79" s="11">
        <f>SUM(H79:J79)</f>
        <v>76000</v>
      </c>
      <c r="H79" s="11"/>
      <c r="I79" s="11"/>
      <c r="J79" s="12">
        <v>76000</v>
      </c>
      <c r="K79" s="24">
        <f t="shared" si="2"/>
        <v>100</v>
      </c>
    </row>
    <row r="80" spans="1:11" ht="39" customHeight="1" outlineLevel="4">
      <c r="A80" s="9" t="s">
        <v>138</v>
      </c>
      <c r="B80" s="10" t="s">
        <v>139</v>
      </c>
      <c r="C80" s="11">
        <f aca="true" t="shared" si="31" ref="C80:J80">SUM(C81:C82)</f>
        <v>384675</v>
      </c>
      <c r="D80" s="11">
        <f t="shared" si="31"/>
        <v>0</v>
      </c>
      <c r="E80" s="11">
        <f t="shared" si="31"/>
        <v>362675</v>
      </c>
      <c r="F80" s="11">
        <f t="shared" si="31"/>
        <v>22000</v>
      </c>
      <c r="G80" s="11">
        <f t="shared" si="31"/>
        <v>384675</v>
      </c>
      <c r="H80" s="11">
        <f t="shared" si="31"/>
        <v>0</v>
      </c>
      <c r="I80" s="11">
        <f t="shared" si="31"/>
        <v>362675</v>
      </c>
      <c r="J80" s="12">
        <f t="shared" si="31"/>
        <v>22000</v>
      </c>
      <c r="K80" s="24">
        <f t="shared" si="2"/>
        <v>100</v>
      </c>
    </row>
    <row r="81" spans="1:11" ht="38.25" customHeight="1" outlineLevel="6">
      <c r="A81" s="9" t="s">
        <v>137</v>
      </c>
      <c r="B81" s="10" t="s">
        <v>140</v>
      </c>
      <c r="C81" s="11">
        <f t="shared" si="25"/>
        <v>22000</v>
      </c>
      <c r="D81" s="11"/>
      <c r="E81" s="11"/>
      <c r="F81" s="11">
        <v>22000</v>
      </c>
      <c r="G81" s="11">
        <f>SUM(H81:J81)</f>
        <v>22000</v>
      </c>
      <c r="H81" s="11"/>
      <c r="I81" s="11"/>
      <c r="J81" s="12">
        <v>22000</v>
      </c>
      <c r="K81" s="24">
        <f t="shared" si="2"/>
        <v>100</v>
      </c>
    </row>
    <row r="82" spans="1:11" ht="53.25" customHeight="1" outlineLevel="6">
      <c r="A82" s="9" t="s">
        <v>142</v>
      </c>
      <c r="B82" s="10" t="s">
        <v>141</v>
      </c>
      <c r="C82" s="11">
        <f t="shared" si="25"/>
        <v>362675</v>
      </c>
      <c r="D82" s="11"/>
      <c r="E82" s="11">
        <v>362675</v>
      </c>
      <c r="F82" s="11"/>
      <c r="G82" s="11">
        <f>SUM(H82:J82)</f>
        <v>362675</v>
      </c>
      <c r="H82" s="11"/>
      <c r="I82" s="11">
        <v>362675</v>
      </c>
      <c r="J82" s="12"/>
      <c r="K82" s="24">
        <f t="shared" si="2"/>
        <v>100</v>
      </c>
    </row>
    <row r="83" spans="1:11" ht="63.75" customHeight="1" outlineLevel="2">
      <c r="A83" s="5" t="s">
        <v>143</v>
      </c>
      <c r="B83" s="6" t="s">
        <v>144</v>
      </c>
      <c r="C83" s="7">
        <f aca="true" t="shared" si="32" ref="C83:J84">SUM(C84)</f>
        <v>22000</v>
      </c>
      <c r="D83" s="7">
        <f t="shared" si="32"/>
        <v>0</v>
      </c>
      <c r="E83" s="7">
        <f t="shared" si="32"/>
        <v>0</v>
      </c>
      <c r="F83" s="7">
        <f t="shared" si="32"/>
        <v>22000</v>
      </c>
      <c r="G83" s="7">
        <f t="shared" si="32"/>
        <v>22000</v>
      </c>
      <c r="H83" s="7">
        <f t="shared" si="32"/>
        <v>0</v>
      </c>
      <c r="I83" s="7">
        <f t="shared" si="32"/>
        <v>0</v>
      </c>
      <c r="J83" s="8">
        <f t="shared" si="32"/>
        <v>22000</v>
      </c>
      <c r="K83" s="23">
        <f t="shared" si="2"/>
        <v>100</v>
      </c>
    </row>
    <row r="84" spans="1:11" ht="27.75" customHeight="1" outlineLevel="4">
      <c r="A84" s="9" t="s">
        <v>145</v>
      </c>
      <c r="B84" s="10" t="s">
        <v>146</v>
      </c>
      <c r="C84" s="11">
        <f t="shared" si="32"/>
        <v>22000</v>
      </c>
      <c r="D84" s="11">
        <f t="shared" si="32"/>
        <v>0</v>
      </c>
      <c r="E84" s="11">
        <f t="shared" si="32"/>
        <v>0</v>
      </c>
      <c r="F84" s="11">
        <f t="shared" si="32"/>
        <v>22000</v>
      </c>
      <c r="G84" s="11">
        <f t="shared" si="32"/>
        <v>22000</v>
      </c>
      <c r="H84" s="11">
        <f t="shared" si="32"/>
        <v>0</v>
      </c>
      <c r="I84" s="11">
        <f t="shared" si="32"/>
        <v>0</v>
      </c>
      <c r="J84" s="12">
        <f t="shared" si="32"/>
        <v>22000</v>
      </c>
      <c r="K84" s="24">
        <f t="shared" si="2"/>
        <v>100</v>
      </c>
    </row>
    <row r="85" spans="1:11" ht="43.5" customHeight="1" outlineLevel="6">
      <c r="A85" s="9" t="s">
        <v>137</v>
      </c>
      <c r="B85" s="10" t="s">
        <v>147</v>
      </c>
      <c r="C85" s="11">
        <f t="shared" si="25"/>
        <v>22000</v>
      </c>
      <c r="D85" s="11"/>
      <c r="E85" s="11"/>
      <c r="F85" s="11">
        <v>22000</v>
      </c>
      <c r="G85" s="11">
        <f>SUM(H85:J85)</f>
        <v>22000</v>
      </c>
      <c r="H85" s="11"/>
      <c r="I85" s="11"/>
      <c r="J85" s="12">
        <v>22000</v>
      </c>
      <c r="K85" s="24">
        <f t="shared" si="2"/>
        <v>100</v>
      </c>
    </row>
    <row r="86" spans="1:11" ht="51" customHeight="1" outlineLevel="2">
      <c r="A86" s="5" t="s">
        <v>148</v>
      </c>
      <c r="B86" s="6" t="s">
        <v>149</v>
      </c>
      <c r="C86" s="7">
        <f aca="true" t="shared" si="33" ref="C86:J86">SUM(C87)</f>
        <v>186000</v>
      </c>
      <c r="D86" s="7">
        <f t="shared" si="33"/>
        <v>0</v>
      </c>
      <c r="E86" s="7">
        <f t="shared" si="33"/>
        <v>0</v>
      </c>
      <c r="F86" s="7">
        <f t="shared" si="33"/>
        <v>186000</v>
      </c>
      <c r="G86" s="7">
        <f t="shared" si="33"/>
        <v>186000</v>
      </c>
      <c r="H86" s="7">
        <f t="shared" si="33"/>
        <v>0</v>
      </c>
      <c r="I86" s="7">
        <f t="shared" si="33"/>
        <v>0</v>
      </c>
      <c r="J86" s="8">
        <f t="shared" si="33"/>
        <v>186000</v>
      </c>
      <c r="K86" s="23">
        <f t="shared" si="2"/>
        <v>100</v>
      </c>
    </row>
    <row r="87" spans="1:11" ht="40.5" customHeight="1" outlineLevel="4">
      <c r="A87" s="9" t="s">
        <v>150</v>
      </c>
      <c r="B87" s="10" t="s">
        <v>151</v>
      </c>
      <c r="C87" s="11">
        <f aca="true" t="shared" si="34" ref="C87:J87">SUM(C88+C89)</f>
        <v>186000</v>
      </c>
      <c r="D87" s="11">
        <f t="shared" si="34"/>
        <v>0</v>
      </c>
      <c r="E87" s="11">
        <f t="shared" si="34"/>
        <v>0</v>
      </c>
      <c r="F87" s="11">
        <f t="shared" si="34"/>
        <v>186000</v>
      </c>
      <c r="G87" s="11">
        <f t="shared" si="34"/>
        <v>186000</v>
      </c>
      <c r="H87" s="11">
        <f t="shared" si="34"/>
        <v>0</v>
      </c>
      <c r="I87" s="11">
        <f t="shared" si="34"/>
        <v>0</v>
      </c>
      <c r="J87" s="12">
        <f t="shared" si="34"/>
        <v>186000</v>
      </c>
      <c r="K87" s="24">
        <f aca="true" t="shared" si="35" ref="K87:K151">SUM(G87/C87)*100</f>
        <v>100</v>
      </c>
    </row>
    <row r="88" spans="1:11" ht="64.5" customHeight="1" outlineLevel="6">
      <c r="A88" s="9" t="s">
        <v>153</v>
      </c>
      <c r="B88" s="10" t="s">
        <v>152</v>
      </c>
      <c r="C88" s="11">
        <f t="shared" si="25"/>
        <v>96000</v>
      </c>
      <c r="D88" s="11"/>
      <c r="E88" s="11"/>
      <c r="F88" s="11">
        <v>96000</v>
      </c>
      <c r="G88" s="11">
        <f>SUM(H88:J88)</f>
        <v>96000</v>
      </c>
      <c r="H88" s="11"/>
      <c r="I88" s="11"/>
      <c r="J88" s="12">
        <v>96000</v>
      </c>
      <c r="K88" s="24">
        <f t="shared" si="35"/>
        <v>100</v>
      </c>
    </row>
    <row r="89" spans="1:11" ht="65.25" customHeight="1" outlineLevel="6">
      <c r="A89" s="9" t="s">
        <v>155</v>
      </c>
      <c r="B89" s="10" t="s">
        <v>154</v>
      </c>
      <c r="C89" s="11">
        <f t="shared" si="25"/>
        <v>90000</v>
      </c>
      <c r="D89" s="11"/>
      <c r="E89" s="11"/>
      <c r="F89" s="11">
        <v>90000</v>
      </c>
      <c r="G89" s="11">
        <f>SUM(H89:J89)</f>
        <v>90000</v>
      </c>
      <c r="H89" s="11"/>
      <c r="I89" s="11"/>
      <c r="J89" s="12">
        <v>90000</v>
      </c>
      <c r="K89" s="24">
        <f t="shared" si="35"/>
        <v>100</v>
      </c>
    </row>
    <row r="90" spans="1:11" ht="49.5" customHeight="1" outlineLevel="1">
      <c r="A90" s="5" t="s">
        <v>156</v>
      </c>
      <c r="B90" s="6" t="s">
        <v>157</v>
      </c>
      <c r="C90" s="7">
        <f aca="true" t="shared" si="36" ref="C90:J90">SUM(C91+C95)</f>
        <v>1496118.81</v>
      </c>
      <c r="D90" s="7">
        <f t="shared" si="36"/>
        <v>0</v>
      </c>
      <c r="E90" s="7">
        <f t="shared" si="36"/>
        <v>0</v>
      </c>
      <c r="F90" s="7">
        <f t="shared" si="36"/>
        <v>1496118.81</v>
      </c>
      <c r="G90" s="7">
        <f t="shared" si="36"/>
        <v>1496118.81</v>
      </c>
      <c r="H90" s="7">
        <f t="shared" si="36"/>
        <v>0</v>
      </c>
      <c r="I90" s="7">
        <f t="shared" si="36"/>
        <v>0</v>
      </c>
      <c r="J90" s="8">
        <f t="shared" si="36"/>
        <v>1496118.81</v>
      </c>
      <c r="K90" s="23">
        <f t="shared" si="35"/>
        <v>100</v>
      </c>
    </row>
    <row r="91" spans="1:11" ht="79.5" customHeight="1" outlineLevel="2">
      <c r="A91" s="5" t="s">
        <v>158</v>
      </c>
      <c r="B91" s="6" t="s">
        <v>159</v>
      </c>
      <c r="C91" s="7">
        <f aca="true" t="shared" si="37" ref="C91:J91">SUM(C92)</f>
        <v>1496118.81</v>
      </c>
      <c r="D91" s="7">
        <f t="shared" si="37"/>
        <v>0</v>
      </c>
      <c r="E91" s="7">
        <f t="shared" si="37"/>
        <v>0</v>
      </c>
      <c r="F91" s="7">
        <f t="shared" si="37"/>
        <v>1496118.81</v>
      </c>
      <c r="G91" s="7">
        <f t="shared" si="37"/>
        <v>1496118.81</v>
      </c>
      <c r="H91" s="7">
        <f t="shared" si="37"/>
        <v>0</v>
      </c>
      <c r="I91" s="7">
        <f t="shared" si="37"/>
        <v>0</v>
      </c>
      <c r="J91" s="8">
        <f t="shared" si="37"/>
        <v>1496118.81</v>
      </c>
      <c r="K91" s="23">
        <f t="shared" si="35"/>
        <v>100</v>
      </c>
    </row>
    <row r="92" spans="1:11" ht="39.75" customHeight="1" outlineLevel="4">
      <c r="A92" s="9" t="s">
        <v>160</v>
      </c>
      <c r="B92" s="10" t="s">
        <v>161</v>
      </c>
      <c r="C92" s="11">
        <f aca="true" t="shared" si="38" ref="C92:J92">SUM(C93+C94)</f>
        <v>1496118.81</v>
      </c>
      <c r="D92" s="11">
        <f t="shared" si="38"/>
        <v>0</v>
      </c>
      <c r="E92" s="11">
        <f t="shared" si="38"/>
        <v>0</v>
      </c>
      <c r="F92" s="11">
        <f t="shared" si="38"/>
        <v>1496118.81</v>
      </c>
      <c r="G92" s="11">
        <f t="shared" si="38"/>
        <v>1496118.81</v>
      </c>
      <c r="H92" s="11">
        <f t="shared" si="38"/>
        <v>0</v>
      </c>
      <c r="I92" s="11">
        <f t="shared" si="38"/>
        <v>0</v>
      </c>
      <c r="J92" s="12">
        <f t="shared" si="38"/>
        <v>1496118.81</v>
      </c>
      <c r="K92" s="24">
        <f t="shared" si="35"/>
        <v>100</v>
      </c>
    </row>
    <row r="93" spans="1:11" ht="65.25" customHeight="1" outlineLevel="6">
      <c r="A93" s="9" t="s">
        <v>163</v>
      </c>
      <c r="B93" s="10" t="s">
        <v>162</v>
      </c>
      <c r="C93" s="11">
        <f t="shared" si="25"/>
        <v>1163401.94</v>
      </c>
      <c r="D93" s="11"/>
      <c r="E93" s="11"/>
      <c r="F93" s="11">
        <v>1163401.94</v>
      </c>
      <c r="G93" s="11">
        <f>SUM(H93:J93)</f>
        <v>1163401.94</v>
      </c>
      <c r="H93" s="11"/>
      <c r="I93" s="11"/>
      <c r="J93" s="12">
        <v>1163401.94</v>
      </c>
      <c r="K93" s="24">
        <f t="shared" si="35"/>
        <v>100</v>
      </c>
    </row>
    <row r="94" spans="1:11" ht="92.25" customHeight="1" outlineLevel="6">
      <c r="A94" s="9" t="s">
        <v>321</v>
      </c>
      <c r="B94" s="10" t="s">
        <v>164</v>
      </c>
      <c r="C94" s="11">
        <f t="shared" si="25"/>
        <v>332716.87</v>
      </c>
      <c r="D94" s="11"/>
      <c r="E94" s="11"/>
      <c r="F94" s="11">
        <v>332716.87</v>
      </c>
      <c r="G94" s="11">
        <f>SUM(H94:J94)</f>
        <v>332716.87</v>
      </c>
      <c r="H94" s="11"/>
      <c r="I94" s="11"/>
      <c r="J94" s="12">
        <v>332716.87</v>
      </c>
      <c r="K94" s="24">
        <f t="shared" si="35"/>
        <v>100</v>
      </c>
    </row>
    <row r="95" spans="1:11" ht="39.75" customHeight="1" outlineLevel="2">
      <c r="A95" s="5" t="s">
        <v>322</v>
      </c>
      <c r="B95" s="6" t="s">
        <v>323</v>
      </c>
      <c r="C95" s="7">
        <f aca="true" t="shared" si="39" ref="C95:J95">SUM(C96)</f>
        <v>0</v>
      </c>
      <c r="D95" s="7">
        <f t="shared" si="39"/>
        <v>0</v>
      </c>
      <c r="E95" s="7">
        <f t="shared" si="39"/>
        <v>0</v>
      </c>
      <c r="F95" s="7">
        <f t="shared" si="39"/>
        <v>0</v>
      </c>
      <c r="G95" s="7">
        <f t="shared" si="39"/>
        <v>0</v>
      </c>
      <c r="H95" s="7">
        <f t="shared" si="39"/>
        <v>0</v>
      </c>
      <c r="I95" s="7">
        <f t="shared" si="39"/>
        <v>0</v>
      </c>
      <c r="J95" s="8">
        <f t="shared" si="39"/>
        <v>0</v>
      </c>
      <c r="K95" s="23"/>
    </row>
    <row r="96" spans="1:11" ht="39.75" customHeight="1" outlineLevel="4">
      <c r="A96" s="9" t="s">
        <v>324</v>
      </c>
      <c r="B96" s="10" t="s">
        <v>325</v>
      </c>
      <c r="C96" s="11">
        <f aca="true" t="shared" si="40" ref="C96:J96">SUM(C97:C100)</f>
        <v>0</v>
      </c>
      <c r="D96" s="11">
        <f t="shared" si="40"/>
        <v>0</v>
      </c>
      <c r="E96" s="11">
        <f t="shared" si="40"/>
        <v>0</v>
      </c>
      <c r="F96" s="11">
        <f t="shared" si="40"/>
        <v>0</v>
      </c>
      <c r="G96" s="11">
        <f t="shared" si="40"/>
        <v>0</v>
      </c>
      <c r="H96" s="11">
        <f t="shared" si="40"/>
        <v>0</v>
      </c>
      <c r="I96" s="11">
        <f t="shared" si="40"/>
        <v>0</v>
      </c>
      <c r="J96" s="12">
        <f t="shared" si="40"/>
        <v>0</v>
      </c>
      <c r="K96" s="24"/>
    </row>
    <row r="97" spans="1:11" ht="52.5" customHeight="1" outlineLevel="6">
      <c r="A97" s="9" t="s">
        <v>326</v>
      </c>
      <c r="B97" s="10" t="s">
        <v>327</v>
      </c>
      <c r="C97" s="11">
        <f t="shared" si="25"/>
        <v>0</v>
      </c>
      <c r="D97" s="11"/>
      <c r="E97" s="11"/>
      <c r="F97" s="11"/>
      <c r="G97" s="11">
        <f>SUM(H97:J97)</f>
        <v>0</v>
      </c>
      <c r="H97" s="11"/>
      <c r="I97" s="11"/>
      <c r="J97" s="12"/>
      <c r="K97" s="24"/>
    </row>
    <row r="98" spans="1:11" ht="39.75" customHeight="1" outlineLevel="6">
      <c r="A98" s="9" t="s">
        <v>328</v>
      </c>
      <c r="B98" s="10" t="s">
        <v>329</v>
      </c>
      <c r="C98" s="11">
        <f t="shared" si="25"/>
        <v>0</v>
      </c>
      <c r="D98" s="11"/>
      <c r="E98" s="11"/>
      <c r="F98" s="11"/>
      <c r="G98" s="11">
        <f>SUM(H98:J98)</f>
        <v>0</v>
      </c>
      <c r="H98" s="11"/>
      <c r="I98" s="11"/>
      <c r="J98" s="12"/>
      <c r="K98" s="24"/>
    </row>
    <row r="99" spans="1:11" ht="64.5" customHeight="1" outlineLevel="6">
      <c r="A99" s="9" t="s">
        <v>330</v>
      </c>
      <c r="B99" s="10" t="s">
        <v>331</v>
      </c>
      <c r="C99" s="11">
        <f t="shared" si="25"/>
        <v>0</v>
      </c>
      <c r="D99" s="11"/>
      <c r="E99" s="11"/>
      <c r="F99" s="11"/>
      <c r="G99" s="11">
        <f>SUM(H99:J99)</f>
        <v>0</v>
      </c>
      <c r="H99" s="11"/>
      <c r="I99" s="11"/>
      <c r="J99" s="12"/>
      <c r="K99" s="24"/>
    </row>
    <row r="100" spans="1:11" ht="63.75" customHeight="1" outlineLevel="6">
      <c r="A100" s="9" t="s">
        <v>332</v>
      </c>
      <c r="B100" s="10" t="s">
        <v>333</v>
      </c>
      <c r="C100" s="11">
        <f t="shared" si="25"/>
        <v>0</v>
      </c>
      <c r="D100" s="11"/>
      <c r="E100" s="11"/>
      <c r="F100" s="11"/>
      <c r="G100" s="11">
        <f>SUM(H100:J100)</f>
        <v>0</v>
      </c>
      <c r="H100" s="11"/>
      <c r="I100" s="11"/>
      <c r="J100" s="12"/>
      <c r="K100" s="24"/>
    </row>
    <row r="101" spans="1:11" ht="52.5" customHeight="1" outlineLevel="1">
      <c r="A101" s="5" t="s">
        <v>165</v>
      </c>
      <c r="B101" s="6" t="s">
        <v>166</v>
      </c>
      <c r="C101" s="7">
        <f aca="true" t="shared" si="41" ref="C101:J101">SUM(C102+C108)</f>
        <v>20416311.63</v>
      </c>
      <c r="D101" s="7">
        <f t="shared" si="41"/>
        <v>0</v>
      </c>
      <c r="E101" s="7">
        <f t="shared" si="41"/>
        <v>14850000</v>
      </c>
      <c r="F101" s="7">
        <f t="shared" si="41"/>
        <v>5566311.63</v>
      </c>
      <c r="G101" s="7">
        <f t="shared" si="41"/>
        <v>20179263.41</v>
      </c>
      <c r="H101" s="7">
        <f t="shared" si="41"/>
        <v>0</v>
      </c>
      <c r="I101" s="7">
        <f t="shared" si="41"/>
        <v>14850000</v>
      </c>
      <c r="J101" s="8">
        <f t="shared" si="41"/>
        <v>5329263.41</v>
      </c>
      <c r="K101" s="23">
        <f t="shared" si="35"/>
        <v>98.83892730334466</v>
      </c>
    </row>
    <row r="102" spans="1:11" ht="37.5" customHeight="1" outlineLevel="2">
      <c r="A102" s="5" t="s">
        <v>167</v>
      </c>
      <c r="B102" s="6" t="s">
        <v>168</v>
      </c>
      <c r="C102" s="7">
        <f aca="true" t="shared" si="42" ref="C102:J102">SUM(C103)</f>
        <v>19416311.63</v>
      </c>
      <c r="D102" s="7">
        <f t="shared" si="42"/>
        <v>0</v>
      </c>
      <c r="E102" s="7">
        <f t="shared" si="42"/>
        <v>14850000</v>
      </c>
      <c r="F102" s="7">
        <f t="shared" si="42"/>
        <v>4566311.63</v>
      </c>
      <c r="G102" s="7">
        <f t="shared" si="42"/>
        <v>19179263.41</v>
      </c>
      <c r="H102" s="7">
        <f t="shared" si="42"/>
        <v>0</v>
      </c>
      <c r="I102" s="7">
        <f t="shared" si="42"/>
        <v>14850000</v>
      </c>
      <c r="J102" s="8">
        <f t="shared" si="42"/>
        <v>4329263.41</v>
      </c>
      <c r="K102" s="23">
        <f t="shared" si="35"/>
        <v>98.77912847446403</v>
      </c>
    </row>
    <row r="103" spans="1:11" ht="26.25" customHeight="1" outlineLevel="4">
      <c r="A103" s="9" t="s">
        <v>169</v>
      </c>
      <c r="B103" s="10" t="s">
        <v>170</v>
      </c>
      <c r="C103" s="11">
        <f>SUM(C104:C107)</f>
        <v>19416311.63</v>
      </c>
      <c r="D103" s="11">
        <f aca="true" t="shared" si="43" ref="D103:J103">SUM(D104:D107)</f>
        <v>0</v>
      </c>
      <c r="E103" s="11">
        <f t="shared" si="43"/>
        <v>14850000</v>
      </c>
      <c r="F103" s="11">
        <f t="shared" si="43"/>
        <v>4566311.63</v>
      </c>
      <c r="G103" s="11">
        <f t="shared" si="43"/>
        <v>19179263.41</v>
      </c>
      <c r="H103" s="11">
        <f t="shared" si="43"/>
        <v>0</v>
      </c>
      <c r="I103" s="11">
        <f t="shared" si="43"/>
        <v>14850000</v>
      </c>
      <c r="J103" s="11">
        <f t="shared" si="43"/>
        <v>4329263.41</v>
      </c>
      <c r="K103" s="24">
        <f t="shared" si="35"/>
        <v>98.77912847446403</v>
      </c>
    </row>
    <row r="104" spans="1:11" ht="24.75" customHeight="1" outlineLevel="6">
      <c r="A104" s="9" t="s">
        <v>172</v>
      </c>
      <c r="B104" s="10" t="s">
        <v>171</v>
      </c>
      <c r="C104" s="11">
        <f t="shared" si="25"/>
        <v>3418214.39</v>
      </c>
      <c r="D104" s="11"/>
      <c r="E104" s="11"/>
      <c r="F104" s="11">
        <v>3418214.39</v>
      </c>
      <c r="G104" s="11">
        <f>SUM(H104:J104)</f>
        <v>3212126.16</v>
      </c>
      <c r="H104" s="11"/>
      <c r="I104" s="11"/>
      <c r="J104" s="12">
        <v>3212126.16</v>
      </c>
      <c r="K104" s="24">
        <f t="shared" si="35"/>
        <v>93.97088050992612</v>
      </c>
    </row>
    <row r="105" spans="1:11" ht="49.5" customHeight="1" outlineLevel="6">
      <c r="A105" s="9" t="s">
        <v>174</v>
      </c>
      <c r="B105" s="10" t="s">
        <v>173</v>
      </c>
      <c r="C105" s="11">
        <f t="shared" si="25"/>
        <v>971997.24</v>
      </c>
      <c r="D105" s="11"/>
      <c r="E105" s="11"/>
      <c r="F105" s="11">
        <v>971997.24</v>
      </c>
      <c r="G105" s="11">
        <f>SUM(H105:J105)</f>
        <v>967137.25</v>
      </c>
      <c r="H105" s="11"/>
      <c r="I105" s="11"/>
      <c r="J105" s="12">
        <v>967137.25</v>
      </c>
      <c r="K105" s="24">
        <f t="shared" si="35"/>
        <v>99.4999996090524</v>
      </c>
    </row>
    <row r="106" spans="1:11" ht="39.75" customHeight="1" outlineLevel="6">
      <c r="A106" s="9" t="s">
        <v>176</v>
      </c>
      <c r="B106" s="10" t="s">
        <v>175</v>
      </c>
      <c r="C106" s="11">
        <f t="shared" si="25"/>
        <v>176100</v>
      </c>
      <c r="D106" s="11"/>
      <c r="E106" s="11"/>
      <c r="F106" s="11">
        <v>176100</v>
      </c>
      <c r="G106" s="11">
        <f>SUM(H106:J106)</f>
        <v>150000</v>
      </c>
      <c r="H106" s="11"/>
      <c r="I106" s="11"/>
      <c r="J106" s="12">
        <v>150000</v>
      </c>
      <c r="K106" s="24">
        <f t="shared" si="35"/>
        <v>85.17887563884156</v>
      </c>
    </row>
    <row r="107" spans="1:11" ht="89.25" customHeight="1" outlineLevel="6">
      <c r="A107" s="14" t="s">
        <v>178</v>
      </c>
      <c r="B107" s="10" t="s">
        <v>177</v>
      </c>
      <c r="C107" s="11">
        <f t="shared" si="25"/>
        <v>14850000</v>
      </c>
      <c r="D107" s="11"/>
      <c r="E107" s="11">
        <v>14850000</v>
      </c>
      <c r="F107" s="11"/>
      <c r="G107" s="11">
        <f>SUM(H107:J107)</f>
        <v>14850000</v>
      </c>
      <c r="H107" s="11"/>
      <c r="I107" s="11">
        <v>14850000</v>
      </c>
      <c r="J107" s="12"/>
      <c r="K107" s="24">
        <f t="shared" si="35"/>
        <v>100</v>
      </c>
    </row>
    <row r="108" spans="1:11" ht="36" customHeight="1" outlineLevel="2">
      <c r="A108" s="5" t="s">
        <v>179</v>
      </c>
      <c r="B108" s="6" t="s">
        <v>180</v>
      </c>
      <c r="C108" s="7">
        <f aca="true" t="shared" si="44" ref="C108:J109">SUM(C109)</f>
        <v>1000000</v>
      </c>
      <c r="D108" s="7">
        <f t="shared" si="44"/>
        <v>0</v>
      </c>
      <c r="E108" s="7">
        <f t="shared" si="44"/>
        <v>0</v>
      </c>
      <c r="F108" s="7">
        <f t="shared" si="44"/>
        <v>1000000</v>
      </c>
      <c r="G108" s="7">
        <f t="shared" si="44"/>
        <v>1000000</v>
      </c>
      <c r="H108" s="7">
        <f t="shared" si="44"/>
        <v>0</v>
      </c>
      <c r="I108" s="7">
        <f t="shared" si="44"/>
        <v>0</v>
      </c>
      <c r="J108" s="8">
        <f t="shared" si="44"/>
        <v>1000000</v>
      </c>
      <c r="K108" s="23">
        <f t="shared" si="35"/>
        <v>100</v>
      </c>
    </row>
    <row r="109" spans="1:11" ht="38.25" customHeight="1" outlineLevel="4">
      <c r="A109" s="9" t="s">
        <v>181</v>
      </c>
      <c r="B109" s="10" t="s">
        <v>182</v>
      </c>
      <c r="C109" s="11">
        <f t="shared" si="44"/>
        <v>1000000</v>
      </c>
      <c r="D109" s="11">
        <f t="shared" si="44"/>
        <v>0</v>
      </c>
      <c r="E109" s="11">
        <f t="shared" si="44"/>
        <v>0</v>
      </c>
      <c r="F109" s="11">
        <f t="shared" si="44"/>
        <v>1000000</v>
      </c>
      <c r="G109" s="11">
        <f t="shared" si="44"/>
        <v>1000000</v>
      </c>
      <c r="H109" s="11">
        <f t="shared" si="44"/>
        <v>0</v>
      </c>
      <c r="I109" s="11">
        <f t="shared" si="44"/>
        <v>0</v>
      </c>
      <c r="J109" s="12">
        <f t="shared" si="44"/>
        <v>1000000</v>
      </c>
      <c r="K109" s="24">
        <f t="shared" si="35"/>
        <v>100</v>
      </c>
    </row>
    <row r="110" spans="1:11" ht="66.75" customHeight="1" outlineLevel="6">
      <c r="A110" s="9" t="s">
        <v>184</v>
      </c>
      <c r="B110" s="10" t="s">
        <v>183</v>
      </c>
      <c r="C110" s="11">
        <f t="shared" si="25"/>
        <v>1000000</v>
      </c>
      <c r="D110" s="11"/>
      <c r="E110" s="11"/>
      <c r="F110" s="11">
        <v>1000000</v>
      </c>
      <c r="G110" s="11">
        <f>SUM(H110:J110)</f>
        <v>1000000</v>
      </c>
      <c r="H110" s="11"/>
      <c r="I110" s="11"/>
      <c r="J110" s="12">
        <v>1000000</v>
      </c>
      <c r="K110" s="24">
        <f t="shared" si="35"/>
        <v>100</v>
      </c>
    </row>
    <row r="111" spans="1:11" ht="53.25" customHeight="1" outlineLevel="1">
      <c r="A111" s="5" t="s">
        <v>185</v>
      </c>
      <c r="B111" s="6" t="s">
        <v>186</v>
      </c>
      <c r="C111" s="7">
        <f aca="true" t="shared" si="45" ref="C111:J113">SUM(C112)</f>
        <v>278912.97</v>
      </c>
      <c r="D111" s="7">
        <f t="shared" si="45"/>
        <v>0</v>
      </c>
      <c r="E111" s="7">
        <f t="shared" si="45"/>
        <v>0</v>
      </c>
      <c r="F111" s="7">
        <f t="shared" si="45"/>
        <v>278912.97</v>
      </c>
      <c r="G111" s="7">
        <f t="shared" si="45"/>
        <v>265921.87</v>
      </c>
      <c r="H111" s="7">
        <f t="shared" si="45"/>
        <v>0</v>
      </c>
      <c r="I111" s="7">
        <f t="shared" si="45"/>
        <v>0</v>
      </c>
      <c r="J111" s="8">
        <f t="shared" si="45"/>
        <v>265921.87</v>
      </c>
      <c r="K111" s="23">
        <f t="shared" si="35"/>
        <v>95.34223883528973</v>
      </c>
    </row>
    <row r="112" spans="1:11" ht="52.5" customHeight="1" outlineLevel="2">
      <c r="A112" s="5" t="s">
        <v>187</v>
      </c>
      <c r="B112" s="6" t="s">
        <v>188</v>
      </c>
      <c r="C112" s="7">
        <f t="shared" si="45"/>
        <v>278912.97</v>
      </c>
      <c r="D112" s="7">
        <f t="shared" si="45"/>
        <v>0</v>
      </c>
      <c r="E112" s="7">
        <f t="shared" si="45"/>
        <v>0</v>
      </c>
      <c r="F112" s="7">
        <f t="shared" si="45"/>
        <v>278912.97</v>
      </c>
      <c r="G112" s="7">
        <f t="shared" si="45"/>
        <v>265921.87</v>
      </c>
      <c r="H112" s="7">
        <f t="shared" si="45"/>
        <v>0</v>
      </c>
      <c r="I112" s="7">
        <f t="shared" si="45"/>
        <v>0</v>
      </c>
      <c r="J112" s="8">
        <f t="shared" si="45"/>
        <v>265921.87</v>
      </c>
      <c r="K112" s="23">
        <f t="shared" si="35"/>
        <v>95.34223883528973</v>
      </c>
    </row>
    <row r="113" spans="1:11" ht="49.5" customHeight="1" outlineLevel="4">
      <c r="A113" s="9" t="s">
        <v>75</v>
      </c>
      <c r="B113" s="10" t="s">
        <v>189</v>
      </c>
      <c r="C113" s="11">
        <f t="shared" si="45"/>
        <v>278912.97</v>
      </c>
      <c r="D113" s="11">
        <f t="shared" si="45"/>
        <v>0</v>
      </c>
      <c r="E113" s="11">
        <f t="shared" si="45"/>
        <v>0</v>
      </c>
      <c r="F113" s="11">
        <f t="shared" si="45"/>
        <v>278912.97</v>
      </c>
      <c r="G113" s="11">
        <f t="shared" si="45"/>
        <v>265921.87</v>
      </c>
      <c r="H113" s="11">
        <f t="shared" si="45"/>
        <v>0</v>
      </c>
      <c r="I113" s="11">
        <f t="shared" si="45"/>
        <v>0</v>
      </c>
      <c r="J113" s="12">
        <f t="shared" si="45"/>
        <v>265921.87</v>
      </c>
      <c r="K113" s="24">
        <f t="shared" si="35"/>
        <v>95.34223883528973</v>
      </c>
    </row>
    <row r="114" spans="1:11" ht="52.5" customHeight="1" outlineLevel="6">
      <c r="A114" s="9" t="s">
        <v>191</v>
      </c>
      <c r="B114" s="10" t="s">
        <v>190</v>
      </c>
      <c r="C114" s="11">
        <f aca="true" t="shared" si="46" ref="C114:C154">SUM(D114:F114)</f>
        <v>278912.97</v>
      </c>
      <c r="D114" s="11"/>
      <c r="E114" s="11"/>
      <c r="F114" s="11">
        <v>278912.97</v>
      </c>
      <c r="G114" s="11">
        <f>SUM(H114:J114)</f>
        <v>265921.87</v>
      </c>
      <c r="H114" s="11"/>
      <c r="I114" s="11"/>
      <c r="J114" s="12">
        <v>265921.87</v>
      </c>
      <c r="K114" s="24">
        <f t="shared" si="35"/>
        <v>95.34223883528973</v>
      </c>
    </row>
    <row r="115" spans="1:11" ht="63.75" customHeight="1" outlineLevel="1">
      <c r="A115" s="5" t="s">
        <v>193</v>
      </c>
      <c r="B115" s="6" t="s">
        <v>192</v>
      </c>
      <c r="C115" s="7">
        <f aca="true" t="shared" si="47" ref="C115:J115">SUM(C116+C120)</f>
        <v>4923252.75</v>
      </c>
      <c r="D115" s="7">
        <f t="shared" si="47"/>
        <v>0</v>
      </c>
      <c r="E115" s="7">
        <f t="shared" si="47"/>
        <v>0</v>
      </c>
      <c r="F115" s="7">
        <f t="shared" si="47"/>
        <v>4923252.75</v>
      </c>
      <c r="G115" s="7">
        <f t="shared" si="47"/>
        <v>3931385.81</v>
      </c>
      <c r="H115" s="7">
        <f t="shared" si="47"/>
        <v>0</v>
      </c>
      <c r="I115" s="7">
        <f t="shared" si="47"/>
        <v>0</v>
      </c>
      <c r="J115" s="8">
        <f t="shared" si="47"/>
        <v>3931385.81</v>
      </c>
      <c r="K115" s="23">
        <f t="shared" si="35"/>
        <v>79.85342231312418</v>
      </c>
    </row>
    <row r="116" spans="1:11" ht="40.5" customHeight="1" outlineLevel="2">
      <c r="A116" s="5" t="s">
        <v>194</v>
      </c>
      <c r="B116" s="6" t="s">
        <v>195</v>
      </c>
      <c r="C116" s="7">
        <f aca="true" t="shared" si="48" ref="C116:J117">SUM(C117)</f>
        <v>959252.75</v>
      </c>
      <c r="D116" s="7">
        <f t="shared" si="48"/>
        <v>0</v>
      </c>
      <c r="E116" s="7">
        <f t="shared" si="48"/>
        <v>0</v>
      </c>
      <c r="F116" s="7">
        <f t="shared" si="48"/>
        <v>959252.75</v>
      </c>
      <c r="G116" s="7">
        <f t="shared" si="48"/>
        <v>0</v>
      </c>
      <c r="H116" s="7">
        <f t="shared" si="48"/>
        <v>0</v>
      </c>
      <c r="I116" s="7">
        <f t="shared" si="48"/>
        <v>0</v>
      </c>
      <c r="J116" s="8">
        <f t="shared" si="48"/>
        <v>0</v>
      </c>
      <c r="K116" s="23">
        <f t="shared" si="35"/>
        <v>0</v>
      </c>
    </row>
    <row r="117" spans="1:11" ht="39.75" customHeight="1" outlineLevel="4">
      <c r="A117" s="9" t="s">
        <v>196</v>
      </c>
      <c r="B117" s="10" t="s">
        <v>197</v>
      </c>
      <c r="C117" s="11">
        <f t="shared" si="48"/>
        <v>959252.75</v>
      </c>
      <c r="D117" s="11">
        <f t="shared" si="48"/>
        <v>0</v>
      </c>
      <c r="E117" s="11">
        <f t="shared" si="48"/>
        <v>0</v>
      </c>
      <c r="F117" s="11">
        <f t="shared" si="48"/>
        <v>959252.75</v>
      </c>
      <c r="G117" s="11">
        <f t="shared" si="48"/>
        <v>0</v>
      </c>
      <c r="H117" s="11">
        <f t="shared" si="48"/>
        <v>0</v>
      </c>
      <c r="I117" s="11">
        <f t="shared" si="48"/>
        <v>0</v>
      </c>
      <c r="J117" s="12">
        <f t="shared" si="48"/>
        <v>0</v>
      </c>
      <c r="K117" s="24">
        <f t="shared" si="35"/>
        <v>0</v>
      </c>
    </row>
    <row r="118" spans="1:11" ht="29.25" customHeight="1" outlineLevel="6">
      <c r="A118" s="9" t="s">
        <v>199</v>
      </c>
      <c r="B118" s="10" t="s">
        <v>198</v>
      </c>
      <c r="C118" s="11">
        <f t="shared" si="46"/>
        <v>959252.75</v>
      </c>
      <c r="D118" s="11"/>
      <c r="E118" s="11"/>
      <c r="F118" s="11">
        <v>959252.75</v>
      </c>
      <c r="G118" s="11">
        <f>SUM(H118:J118)</f>
        <v>0</v>
      </c>
      <c r="H118" s="11"/>
      <c r="I118" s="11"/>
      <c r="J118" s="12"/>
      <c r="K118" s="24">
        <f t="shared" si="35"/>
        <v>0</v>
      </c>
    </row>
    <row r="119" spans="1:11" ht="52.5" customHeight="1" outlineLevel="2">
      <c r="A119" s="5" t="s">
        <v>200</v>
      </c>
      <c r="B119" s="6" t="s">
        <v>201</v>
      </c>
      <c r="C119" s="7">
        <f aca="true" t="shared" si="49" ref="C119:J120">SUM(C120)</f>
        <v>3964000</v>
      </c>
      <c r="D119" s="7">
        <f t="shared" si="49"/>
        <v>0</v>
      </c>
      <c r="E119" s="7">
        <f t="shared" si="49"/>
        <v>0</v>
      </c>
      <c r="F119" s="7">
        <f t="shared" si="49"/>
        <v>3964000</v>
      </c>
      <c r="G119" s="7">
        <f t="shared" si="49"/>
        <v>3931385.81</v>
      </c>
      <c r="H119" s="7">
        <f t="shared" si="49"/>
        <v>0</v>
      </c>
      <c r="I119" s="7">
        <f t="shared" si="49"/>
        <v>0</v>
      </c>
      <c r="J119" s="8">
        <f t="shared" si="49"/>
        <v>3931385.81</v>
      </c>
      <c r="K119" s="23">
        <f t="shared" si="35"/>
        <v>99.17724041372351</v>
      </c>
    </row>
    <row r="120" spans="1:11" ht="52.5" customHeight="1" outlineLevel="4">
      <c r="A120" s="9" t="s">
        <v>75</v>
      </c>
      <c r="B120" s="10" t="s">
        <v>202</v>
      </c>
      <c r="C120" s="11">
        <f t="shared" si="49"/>
        <v>3964000</v>
      </c>
      <c r="D120" s="11">
        <f t="shared" si="49"/>
        <v>0</v>
      </c>
      <c r="E120" s="11">
        <f t="shared" si="49"/>
        <v>0</v>
      </c>
      <c r="F120" s="11">
        <f t="shared" si="49"/>
        <v>3964000</v>
      </c>
      <c r="G120" s="11">
        <f t="shared" si="49"/>
        <v>3931385.81</v>
      </c>
      <c r="H120" s="11">
        <f t="shared" si="49"/>
        <v>0</v>
      </c>
      <c r="I120" s="11">
        <f t="shared" si="49"/>
        <v>0</v>
      </c>
      <c r="J120" s="12">
        <f t="shared" si="49"/>
        <v>3931385.81</v>
      </c>
      <c r="K120" s="24">
        <f t="shared" si="35"/>
        <v>99.17724041372351</v>
      </c>
    </row>
    <row r="121" spans="1:11" ht="40.5" customHeight="1" outlineLevel="6">
      <c r="A121" s="9" t="s">
        <v>204</v>
      </c>
      <c r="B121" s="10" t="s">
        <v>203</v>
      </c>
      <c r="C121" s="11">
        <f t="shared" si="46"/>
        <v>3964000</v>
      </c>
      <c r="D121" s="11"/>
      <c r="E121" s="11"/>
      <c r="F121" s="11">
        <v>3964000</v>
      </c>
      <c r="G121" s="11">
        <f>SUM(H121:J121)</f>
        <v>3931385.81</v>
      </c>
      <c r="H121" s="11"/>
      <c r="I121" s="11"/>
      <c r="J121" s="12">
        <v>3931385.81</v>
      </c>
      <c r="K121" s="24">
        <f t="shared" si="35"/>
        <v>99.17724041372351</v>
      </c>
    </row>
    <row r="122" spans="1:11" ht="51.75" customHeight="1" outlineLevel="1">
      <c r="A122" s="5" t="s">
        <v>205</v>
      </c>
      <c r="B122" s="6" t="s">
        <v>206</v>
      </c>
      <c r="C122" s="7">
        <f aca="true" t="shared" si="50" ref="C122:J122">SUM(C123+C127+C130+C136+C140+C144)</f>
        <v>19515800</v>
      </c>
      <c r="D122" s="7">
        <f t="shared" si="50"/>
        <v>0</v>
      </c>
      <c r="E122" s="7">
        <f t="shared" si="50"/>
        <v>0</v>
      </c>
      <c r="F122" s="7">
        <f t="shared" si="50"/>
        <v>19515800</v>
      </c>
      <c r="G122" s="7">
        <f t="shared" si="50"/>
        <v>19412656.22</v>
      </c>
      <c r="H122" s="7">
        <f t="shared" si="50"/>
        <v>0</v>
      </c>
      <c r="I122" s="7">
        <f t="shared" si="50"/>
        <v>0</v>
      </c>
      <c r="J122" s="8">
        <f t="shared" si="50"/>
        <v>19412656.22</v>
      </c>
      <c r="K122" s="23">
        <f t="shared" si="35"/>
        <v>99.4714857705039</v>
      </c>
    </row>
    <row r="123" spans="1:11" ht="25.5" customHeight="1" outlineLevel="2">
      <c r="A123" s="5" t="s">
        <v>207</v>
      </c>
      <c r="B123" s="6" t="s">
        <v>208</v>
      </c>
      <c r="C123" s="7">
        <f aca="true" t="shared" si="51" ref="C123:J123">SUM(C124)</f>
        <v>48504</v>
      </c>
      <c r="D123" s="7">
        <f t="shared" si="51"/>
        <v>0</v>
      </c>
      <c r="E123" s="7">
        <f t="shared" si="51"/>
        <v>0</v>
      </c>
      <c r="F123" s="7">
        <f t="shared" si="51"/>
        <v>48504</v>
      </c>
      <c r="G123" s="7">
        <f t="shared" si="51"/>
        <v>44061</v>
      </c>
      <c r="H123" s="7">
        <f t="shared" si="51"/>
        <v>0</v>
      </c>
      <c r="I123" s="7">
        <f t="shared" si="51"/>
        <v>0</v>
      </c>
      <c r="J123" s="8">
        <f t="shared" si="51"/>
        <v>44061</v>
      </c>
      <c r="K123" s="23">
        <f t="shared" si="35"/>
        <v>90.8399307273627</v>
      </c>
    </row>
    <row r="124" spans="1:11" ht="25.5" customHeight="1" outlineLevel="4">
      <c r="A124" s="9" t="s">
        <v>83</v>
      </c>
      <c r="B124" s="10" t="s">
        <v>209</v>
      </c>
      <c r="C124" s="11">
        <f aca="true" t="shared" si="52" ref="C124:J124">SUM(C125:C126)</f>
        <v>48504</v>
      </c>
      <c r="D124" s="11">
        <f t="shared" si="52"/>
        <v>0</v>
      </c>
      <c r="E124" s="11">
        <f t="shared" si="52"/>
        <v>0</v>
      </c>
      <c r="F124" s="11">
        <f t="shared" si="52"/>
        <v>48504</v>
      </c>
      <c r="G124" s="11">
        <f t="shared" si="52"/>
        <v>44061</v>
      </c>
      <c r="H124" s="11">
        <f t="shared" si="52"/>
        <v>0</v>
      </c>
      <c r="I124" s="11">
        <f t="shared" si="52"/>
        <v>0</v>
      </c>
      <c r="J124" s="12">
        <f t="shared" si="52"/>
        <v>44061</v>
      </c>
      <c r="K124" s="24">
        <f t="shared" si="35"/>
        <v>90.8399307273627</v>
      </c>
    </row>
    <row r="125" spans="1:11" ht="39" customHeight="1" outlineLevel="6">
      <c r="A125" s="9" t="s">
        <v>211</v>
      </c>
      <c r="B125" s="10" t="s">
        <v>210</v>
      </c>
      <c r="C125" s="11">
        <f t="shared" si="46"/>
        <v>22624</v>
      </c>
      <c r="D125" s="11"/>
      <c r="E125" s="11"/>
      <c r="F125" s="11">
        <v>22624</v>
      </c>
      <c r="G125" s="11">
        <f>SUM(H125:J125)</f>
        <v>22624</v>
      </c>
      <c r="H125" s="11"/>
      <c r="I125" s="11"/>
      <c r="J125" s="12">
        <v>22624</v>
      </c>
      <c r="K125" s="24">
        <f t="shared" si="35"/>
        <v>100</v>
      </c>
    </row>
    <row r="126" spans="1:11" ht="52.5" customHeight="1" outlineLevel="6">
      <c r="A126" s="9" t="s">
        <v>213</v>
      </c>
      <c r="B126" s="10" t="s">
        <v>212</v>
      </c>
      <c r="C126" s="11">
        <f t="shared" si="46"/>
        <v>25880</v>
      </c>
      <c r="D126" s="11"/>
      <c r="E126" s="11"/>
      <c r="F126" s="11">
        <v>25880</v>
      </c>
      <c r="G126" s="11">
        <f>SUM(H126:J126)</f>
        <v>21437</v>
      </c>
      <c r="H126" s="11"/>
      <c r="I126" s="11"/>
      <c r="J126" s="12">
        <v>21437</v>
      </c>
      <c r="K126" s="24">
        <f t="shared" si="35"/>
        <v>82.8323029366306</v>
      </c>
    </row>
    <row r="127" spans="1:11" ht="26.25" customHeight="1" outlineLevel="2">
      <c r="A127" s="5" t="s">
        <v>214</v>
      </c>
      <c r="B127" s="6" t="s">
        <v>215</v>
      </c>
      <c r="C127" s="7">
        <f aca="true" t="shared" si="53" ref="C127:J128">SUM(C128)</f>
        <v>982300</v>
      </c>
      <c r="D127" s="7">
        <f t="shared" si="53"/>
        <v>0</v>
      </c>
      <c r="E127" s="7">
        <f t="shared" si="53"/>
        <v>0</v>
      </c>
      <c r="F127" s="7">
        <f t="shared" si="53"/>
        <v>982300</v>
      </c>
      <c r="G127" s="7">
        <f t="shared" si="53"/>
        <v>972301.83</v>
      </c>
      <c r="H127" s="7">
        <f t="shared" si="53"/>
        <v>0</v>
      </c>
      <c r="I127" s="7">
        <f t="shared" si="53"/>
        <v>0</v>
      </c>
      <c r="J127" s="8">
        <f t="shared" si="53"/>
        <v>972301.83</v>
      </c>
      <c r="K127" s="23">
        <f t="shared" si="35"/>
        <v>98.98216736231294</v>
      </c>
    </row>
    <row r="128" spans="1:11" ht="27" customHeight="1" outlineLevel="4">
      <c r="A128" s="9" t="s">
        <v>216</v>
      </c>
      <c r="B128" s="10" t="s">
        <v>217</v>
      </c>
      <c r="C128" s="11">
        <f t="shared" si="53"/>
        <v>982300</v>
      </c>
      <c r="D128" s="11">
        <f t="shared" si="53"/>
        <v>0</v>
      </c>
      <c r="E128" s="11">
        <f t="shared" si="53"/>
        <v>0</v>
      </c>
      <c r="F128" s="11">
        <f t="shared" si="53"/>
        <v>982300</v>
      </c>
      <c r="G128" s="11">
        <f t="shared" si="53"/>
        <v>972301.83</v>
      </c>
      <c r="H128" s="11">
        <f t="shared" si="53"/>
        <v>0</v>
      </c>
      <c r="I128" s="11">
        <f t="shared" si="53"/>
        <v>0</v>
      </c>
      <c r="J128" s="12">
        <f t="shared" si="53"/>
        <v>972301.83</v>
      </c>
      <c r="K128" s="24">
        <f t="shared" si="35"/>
        <v>98.98216736231294</v>
      </c>
    </row>
    <row r="129" spans="1:11" ht="51.75" customHeight="1" outlineLevel="6">
      <c r="A129" s="9" t="s">
        <v>219</v>
      </c>
      <c r="B129" s="10" t="s">
        <v>218</v>
      </c>
      <c r="C129" s="11">
        <f t="shared" si="46"/>
        <v>982300</v>
      </c>
      <c r="D129" s="11"/>
      <c r="E129" s="11"/>
      <c r="F129" s="11">
        <v>982300</v>
      </c>
      <c r="G129" s="11">
        <f>SUM(H129:J129)</f>
        <v>972301.83</v>
      </c>
      <c r="H129" s="11"/>
      <c r="I129" s="11"/>
      <c r="J129" s="12">
        <v>972301.83</v>
      </c>
      <c r="K129" s="24">
        <f t="shared" si="35"/>
        <v>98.98216736231294</v>
      </c>
    </row>
    <row r="130" spans="1:11" ht="39" customHeight="1" outlineLevel="2">
      <c r="A130" s="5" t="s">
        <v>220</v>
      </c>
      <c r="B130" s="6" t="s">
        <v>221</v>
      </c>
      <c r="C130" s="7">
        <f aca="true" t="shared" si="54" ref="C130:J130">SUM(C131+C134)</f>
        <v>235180.83000000002</v>
      </c>
      <c r="D130" s="7">
        <f t="shared" si="54"/>
        <v>0</v>
      </c>
      <c r="E130" s="7">
        <f t="shared" si="54"/>
        <v>0</v>
      </c>
      <c r="F130" s="7">
        <f t="shared" si="54"/>
        <v>235180.83000000002</v>
      </c>
      <c r="G130" s="7">
        <f t="shared" si="54"/>
        <v>228677.96000000002</v>
      </c>
      <c r="H130" s="7">
        <f t="shared" si="54"/>
        <v>0</v>
      </c>
      <c r="I130" s="7">
        <f t="shared" si="54"/>
        <v>0</v>
      </c>
      <c r="J130" s="8">
        <f t="shared" si="54"/>
        <v>228677.96000000002</v>
      </c>
      <c r="K130" s="23">
        <f t="shared" si="35"/>
        <v>97.23494895396024</v>
      </c>
    </row>
    <row r="131" spans="1:11" ht="39.75" customHeight="1" outlineLevel="4">
      <c r="A131" s="9" t="s">
        <v>222</v>
      </c>
      <c r="B131" s="10" t="s">
        <v>223</v>
      </c>
      <c r="C131" s="11">
        <f aca="true" t="shared" si="55" ref="C131:J131">SUM(C132:C133)</f>
        <v>214220</v>
      </c>
      <c r="D131" s="11">
        <f t="shared" si="55"/>
        <v>0</v>
      </c>
      <c r="E131" s="11">
        <f t="shared" si="55"/>
        <v>0</v>
      </c>
      <c r="F131" s="11">
        <f t="shared" si="55"/>
        <v>214220</v>
      </c>
      <c r="G131" s="11">
        <f t="shared" si="55"/>
        <v>214216.96000000002</v>
      </c>
      <c r="H131" s="11">
        <f t="shared" si="55"/>
        <v>0</v>
      </c>
      <c r="I131" s="11">
        <f t="shared" si="55"/>
        <v>0</v>
      </c>
      <c r="J131" s="12">
        <f t="shared" si="55"/>
        <v>214216.96000000002</v>
      </c>
      <c r="K131" s="24">
        <f t="shared" si="35"/>
        <v>99.99858089814211</v>
      </c>
    </row>
    <row r="132" spans="1:11" ht="63.75" customHeight="1" outlineLevel="6">
      <c r="A132" s="9" t="s">
        <v>225</v>
      </c>
      <c r="B132" s="10" t="s">
        <v>224</v>
      </c>
      <c r="C132" s="11">
        <f t="shared" si="46"/>
        <v>128120</v>
      </c>
      <c r="D132" s="11"/>
      <c r="E132" s="11"/>
      <c r="F132" s="11">
        <v>128120</v>
      </c>
      <c r="G132" s="11">
        <f>SUM(H132:J132)</f>
        <v>128116.96</v>
      </c>
      <c r="H132" s="11"/>
      <c r="I132" s="11"/>
      <c r="J132" s="12">
        <v>128116.96</v>
      </c>
      <c r="K132" s="24">
        <f t="shared" si="35"/>
        <v>99.99762722447706</v>
      </c>
    </row>
    <row r="133" spans="1:11" ht="30" customHeight="1" outlineLevel="6">
      <c r="A133" s="9" t="s">
        <v>227</v>
      </c>
      <c r="B133" s="10" t="s">
        <v>226</v>
      </c>
      <c r="C133" s="11">
        <f t="shared" si="46"/>
        <v>86100</v>
      </c>
      <c r="D133" s="11"/>
      <c r="E133" s="11"/>
      <c r="F133" s="11">
        <v>86100</v>
      </c>
      <c r="G133" s="11">
        <f>SUM(H133:J133)</f>
        <v>86100</v>
      </c>
      <c r="H133" s="11"/>
      <c r="I133" s="11"/>
      <c r="J133" s="12">
        <v>86100</v>
      </c>
      <c r="K133" s="24">
        <f t="shared" si="35"/>
        <v>100</v>
      </c>
    </row>
    <row r="134" spans="1:11" ht="39" customHeight="1" outlineLevel="4">
      <c r="A134" s="9" t="s">
        <v>228</v>
      </c>
      <c r="B134" s="10" t="s">
        <v>229</v>
      </c>
      <c r="C134" s="11">
        <f aca="true" t="shared" si="56" ref="C134:J134">SUM(C135)</f>
        <v>20960.83</v>
      </c>
      <c r="D134" s="11">
        <f t="shared" si="56"/>
        <v>0</v>
      </c>
      <c r="E134" s="11">
        <f t="shared" si="56"/>
        <v>0</v>
      </c>
      <c r="F134" s="11">
        <f t="shared" si="56"/>
        <v>20960.83</v>
      </c>
      <c r="G134" s="11">
        <f t="shared" si="56"/>
        <v>14461</v>
      </c>
      <c r="H134" s="11">
        <f t="shared" si="56"/>
        <v>0</v>
      </c>
      <c r="I134" s="11">
        <f t="shared" si="56"/>
        <v>0</v>
      </c>
      <c r="J134" s="12">
        <f t="shared" si="56"/>
        <v>14461</v>
      </c>
      <c r="K134" s="24">
        <f t="shared" si="35"/>
        <v>68.99058863604161</v>
      </c>
    </row>
    <row r="135" spans="1:11" ht="14.25" customHeight="1" outlineLevel="6">
      <c r="A135" s="9" t="s">
        <v>231</v>
      </c>
      <c r="B135" s="10" t="s">
        <v>230</v>
      </c>
      <c r="C135" s="11">
        <f t="shared" si="46"/>
        <v>20960.83</v>
      </c>
      <c r="D135" s="11"/>
      <c r="E135" s="11"/>
      <c r="F135" s="11">
        <v>20960.83</v>
      </c>
      <c r="G135" s="11">
        <f>SUM(H135:J135)</f>
        <v>14461</v>
      </c>
      <c r="H135" s="11"/>
      <c r="I135" s="11"/>
      <c r="J135" s="12">
        <v>14461</v>
      </c>
      <c r="K135" s="24">
        <f t="shared" si="35"/>
        <v>68.99058863604161</v>
      </c>
    </row>
    <row r="136" spans="1:11" ht="55.5" customHeight="1" outlineLevel="2">
      <c r="A136" s="5" t="s">
        <v>232</v>
      </c>
      <c r="B136" s="6" t="s">
        <v>233</v>
      </c>
      <c r="C136" s="7">
        <f aca="true" t="shared" si="57" ref="C136:J136">SUM(C137)</f>
        <v>200000</v>
      </c>
      <c r="D136" s="7">
        <f t="shared" si="57"/>
        <v>0</v>
      </c>
      <c r="E136" s="7">
        <f t="shared" si="57"/>
        <v>0</v>
      </c>
      <c r="F136" s="7">
        <f t="shared" si="57"/>
        <v>200000</v>
      </c>
      <c r="G136" s="7">
        <f t="shared" si="57"/>
        <v>181464.45</v>
      </c>
      <c r="H136" s="7">
        <f t="shared" si="57"/>
        <v>0</v>
      </c>
      <c r="I136" s="7">
        <f t="shared" si="57"/>
        <v>0</v>
      </c>
      <c r="J136" s="8">
        <f t="shared" si="57"/>
        <v>181464.45</v>
      </c>
      <c r="K136" s="23">
        <f t="shared" si="35"/>
        <v>90.73222500000001</v>
      </c>
    </row>
    <row r="137" spans="1:11" ht="27.75" customHeight="1" outlineLevel="4">
      <c r="A137" s="9" t="s">
        <v>134</v>
      </c>
      <c r="B137" s="10" t="s">
        <v>234</v>
      </c>
      <c r="C137" s="11">
        <f aca="true" t="shared" si="58" ref="C137:J137">SUM(C138:C139)</f>
        <v>200000</v>
      </c>
      <c r="D137" s="11">
        <f t="shared" si="58"/>
        <v>0</v>
      </c>
      <c r="E137" s="11">
        <f t="shared" si="58"/>
        <v>0</v>
      </c>
      <c r="F137" s="11">
        <f t="shared" si="58"/>
        <v>200000</v>
      </c>
      <c r="G137" s="11">
        <f t="shared" si="58"/>
        <v>181464.45</v>
      </c>
      <c r="H137" s="11">
        <f t="shared" si="58"/>
        <v>0</v>
      </c>
      <c r="I137" s="11">
        <f t="shared" si="58"/>
        <v>0</v>
      </c>
      <c r="J137" s="12">
        <f t="shared" si="58"/>
        <v>181464.45</v>
      </c>
      <c r="K137" s="24">
        <f t="shared" si="35"/>
        <v>90.73222500000001</v>
      </c>
    </row>
    <row r="138" spans="1:11" ht="40.5" customHeight="1" outlineLevel="6">
      <c r="A138" s="9" t="s">
        <v>236</v>
      </c>
      <c r="B138" s="10" t="s">
        <v>235</v>
      </c>
      <c r="C138" s="11">
        <f t="shared" si="46"/>
        <v>111252</v>
      </c>
      <c r="D138" s="11"/>
      <c r="E138" s="11"/>
      <c r="F138" s="11">
        <v>111252</v>
      </c>
      <c r="G138" s="11">
        <f>SUM(H138:J138)</f>
        <v>92716.45</v>
      </c>
      <c r="H138" s="11"/>
      <c r="I138" s="11"/>
      <c r="J138" s="12">
        <v>92716.45</v>
      </c>
      <c r="K138" s="24">
        <f t="shared" si="35"/>
        <v>83.33913098191493</v>
      </c>
    </row>
    <row r="139" spans="1:11" ht="30" customHeight="1" outlineLevel="6">
      <c r="A139" s="9" t="s">
        <v>238</v>
      </c>
      <c r="B139" s="10" t="s">
        <v>237</v>
      </c>
      <c r="C139" s="11">
        <f t="shared" si="46"/>
        <v>88748</v>
      </c>
      <c r="D139" s="11"/>
      <c r="E139" s="11"/>
      <c r="F139" s="11">
        <v>88748</v>
      </c>
      <c r="G139" s="11">
        <f>SUM(H139:J139)</f>
        <v>88748</v>
      </c>
      <c r="H139" s="11"/>
      <c r="I139" s="11"/>
      <c r="J139" s="12">
        <v>88748</v>
      </c>
      <c r="K139" s="24">
        <f t="shared" si="35"/>
        <v>100</v>
      </c>
    </row>
    <row r="140" spans="1:11" ht="26.25" customHeight="1" outlineLevel="2">
      <c r="A140" s="5" t="s">
        <v>239</v>
      </c>
      <c r="B140" s="6" t="s">
        <v>240</v>
      </c>
      <c r="C140" s="7">
        <f aca="true" t="shared" si="59" ref="C140:J140">SUM(C141)</f>
        <v>44917</v>
      </c>
      <c r="D140" s="7">
        <f t="shared" si="59"/>
        <v>0</v>
      </c>
      <c r="E140" s="7">
        <f t="shared" si="59"/>
        <v>0</v>
      </c>
      <c r="F140" s="7">
        <f t="shared" si="59"/>
        <v>44917</v>
      </c>
      <c r="G140" s="7">
        <f t="shared" si="59"/>
        <v>44916.9</v>
      </c>
      <c r="H140" s="7">
        <f t="shared" si="59"/>
        <v>0</v>
      </c>
      <c r="I140" s="7">
        <f t="shared" si="59"/>
        <v>0</v>
      </c>
      <c r="J140" s="8">
        <f t="shared" si="59"/>
        <v>44916.9</v>
      </c>
      <c r="K140" s="23">
        <f t="shared" si="35"/>
        <v>99.99977736714385</v>
      </c>
    </row>
    <row r="141" spans="1:11" ht="28.5" customHeight="1" outlineLevel="4">
      <c r="A141" s="9" t="s">
        <v>241</v>
      </c>
      <c r="B141" s="10" t="s">
        <v>242</v>
      </c>
      <c r="C141" s="11">
        <f aca="true" t="shared" si="60" ref="C141:J141">SUM(C142:C143)</f>
        <v>44917</v>
      </c>
      <c r="D141" s="11">
        <f t="shared" si="60"/>
        <v>0</v>
      </c>
      <c r="E141" s="11">
        <f t="shared" si="60"/>
        <v>0</v>
      </c>
      <c r="F141" s="11">
        <f t="shared" si="60"/>
        <v>44917</v>
      </c>
      <c r="G141" s="11">
        <f t="shared" si="60"/>
        <v>44916.9</v>
      </c>
      <c r="H141" s="11">
        <f t="shared" si="60"/>
        <v>0</v>
      </c>
      <c r="I141" s="11">
        <f t="shared" si="60"/>
        <v>0</v>
      </c>
      <c r="J141" s="12">
        <f t="shared" si="60"/>
        <v>44916.9</v>
      </c>
      <c r="K141" s="24">
        <f t="shared" si="35"/>
        <v>99.99977736714385</v>
      </c>
    </row>
    <row r="142" spans="1:11" ht="18.75" customHeight="1" outlineLevel="6">
      <c r="A142" s="9" t="s">
        <v>244</v>
      </c>
      <c r="B142" s="10" t="s">
        <v>243</v>
      </c>
      <c r="C142" s="11">
        <f t="shared" si="46"/>
        <v>26917</v>
      </c>
      <c r="D142" s="11"/>
      <c r="E142" s="11"/>
      <c r="F142" s="11">
        <v>26917</v>
      </c>
      <c r="G142" s="11">
        <f>SUM(H142:J142)</f>
        <v>26916.9</v>
      </c>
      <c r="H142" s="11"/>
      <c r="I142" s="11"/>
      <c r="J142" s="12">
        <v>26916.9</v>
      </c>
      <c r="K142" s="24">
        <f t="shared" si="35"/>
        <v>99.9996284875729</v>
      </c>
    </row>
    <row r="143" spans="1:11" ht="15" customHeight="1" outlineLevel="6">
      <c r="A143" s="9" t="s">
        <v>246</v>
      </c>
      <c r="B143" s="10" t="s">
        <v>245</v>
      </c>
      <c r="C143" s="11">
        <f t="shared" si="46"/>
        <v>18000</v>
      </c>
      <c r="D143" s="11"/>
      <c r="E143" s="11"/>
      <c r="F143" s="11">
        <v>18000</v>
      </c>
      <c r="G143" s="11">
        <f>SUM(H143:J143)</f>
        <v>18000</v>
      </c>
      <c r="H143" s="11"/>
      <c r="I143" s="11"/>
      <c r="J143" s="12">
        <v>18000</v>
      </c>
      <c r="K143" s="24">
        <f t="shared" si="35"/>
        <v>100</v>
      </c>
    </row>
    <row r="144" spans="1:11" ht="51.75" customHeight="1" outlineLevel="2">
      <c r="A144" s="5" t="s">
        <v>247</v>
      </c>
      <c r="B144" s="6" t="s">
        <v>248</v>
      </c>
      <c r="C144" s="7">
        <f aca="true" t="shared" si="61" ref="C144:J144">SUM(C145+C147+C153)</f>
        <v>18004898.169999998</v>
      </c>
      <c r="D144" s="7">
        <f t="shared" si="61"/>
        <v>0</v>
      </c>
      <c r="E144" s="7">
        <f t="shared" si="61"/>
        <v>0</v>
      </c>
      <c r="F144" s="7">
        <f t="shared" si="61"/>
        <v>18004898.169999998</v>
      </c>
      <c r="G144" s="7">
        <f t="shared" si="61"/>
        <v>17941234.08</v>
      </c>
      <c r="H144" s="7">
        <f t="shared" si="61"/>
        <v>0</v>
      </c>
      <c r="I144" s="7">
        <f t="shared" si="61"/>
        <v>0</v>
      </c>
      <c r="J144" s="8">
        <f t="shared" si="61"/>
        <v>17941234.08</v>
      </c>
      <c r="K144" s="23">
        <f t="shared" si="35"/>
        <v>99.64640683108068</v>
      </c>
    </row>
    <row r="145" spans="1:11" ht="54" customHeight="1" outlineLevel="4">
      <c r="A145" s="9" t="s">
        <v>249</v>
      </c>
      <c r="B145" s="10" t="s">
        <v>250</v>
      </c>
      <c r="C145" s="11">
        <f aca="true" t="shared" si="62" ref="C145:J145">SUM(C146)</f>
        <v>1121311.22</v>
      </c>
      <c r="D145" s="11">
        <f t="shared" si="62"/>
        <v>0</v>
      </c>
      <c r="E145" s="11">
        <f t="shared" si="62"/>
        <v>0</v>
      </c>
      <c r="F145" s="11">
        <f t="shared" si="62"/>
        <v>1121311.22</v>
      </c>
      <c r="G145" s="11">
        <f t="shared" si="62"/>
        <v>1121311.22</v>
      </c>
      <c r="H145" s="11">
        <f t="shared" si="62"/>
        <v>0</v>
      </c>
      <c r="I145" s="11">
        <f t="shared" si="62"/>
        <v>0</v>
      </c>
      <c r="J145" s="12">
        <f t="shared" si="62"/>
        <v>1121311.22</v>
      </c>
      <c r="K145" s="24">
        <f t="shared" si="35"/>
        <v>100</v>
      </c>
    </row>
    <row r="146" spans="1:11" ht="26.25" customHeight="1" outlineLevel="6">
      <c r="A146" s="9" t="s">
        <v>252</v>
      </c>
      <c r="B146" s="10" t="s">
        <v>251</v>
      </c>
      <c r="C146" s="11">
        <f t="shared" si="46"/>
        <v>1121311.22</v>
      </c>
      <c r="D146" s="11"/>
      <c r="E146" s="11"/>
      <c r="F146" s="11">
        <v>1121311.22</v>
      </c>
      <c r="G146" s="11">
        <f>SUM(H146:J146)</f>
        <v>1121311.22</v>
      </c>
      <c r="H146" s="11"/>
      <c r="I146" s="11"/>
      <c r="J146" s="12">
        <v>1121311.22</v>
      </c>
      <c r="K146" s="24">
        <f t="shared" si="35"/>
        <v>100</v>
      </c>
    </row>
    <row r="147" spans="1:11" ht="51" customHeight="1" outlineLevel="4">
      <c r="A147" s="9" t="s">
        <v>75</v>
      </c>
      <c r="B147" s="10" t="s">
        <v>253</v>
      </c>
      <c r="C147" s="11">
        <f aca="true" t="shared" si="63" ref="C147:J147">SUM(C148:C152)</f>
        <v>16877750.45</v>
      </c>
      <c r="D147" s="11">
        <f t="shared" si="63"/>
        <v>0</v>
      </c>
      <c r="E147" s="11">
        <f t="shared" si="63"/>
        <v>0</v>
      </c>
      <c r="F147" s="11">
        <f t="shared" si="63"/>
        <v>16877750.45</v>
      </c>
      <c r="G147" s="11">
        <f t="shared" si="63"/>
        <v>16814086.36</v>
      </c>
      <c r="H147" s="11">
        <f t="shared" si="63"/>
        <v>0</v>
      </c>
      <c r="I147" s="11">
        <f t="shared" si="63"/>
        <v>0</v>
      </c>
      <c r="J147" s="12">
        <f t="shared" si="63"/>
        <v>16814086.36</v>
      </c>
      <c r="K147" s="24">
        <f t="shared" si="35"/>
        <v>99.62279279938045</v>
      </c>
    </row>
    <row r="148" spans="1:11" ht="38.25" customHeight="1" outlineLevel="6">
      <c r="A148" s="9" t="s">
        <v>255</v>
      </c>
      <c r="B148" s="10" t="s">
        <v>254</v>
      </c>
      <c r="C148" s="11">
        <f t="shared" si="46"/>
        <v>16782550.45</v>
      </c>
      <c r="D148" s="11"/>
      <c r="E148" s="11"/>
      <c r="F148" s="11">
        <v>16782550.45</v>
      </c>
      <c r="G148" s="11">
        <f>SUM(H148:J148)</f>
        <v>16718886.36</v>
      </c>
      <c r="H148" s="11"/>
      <c r="I148" s="11"/>
      <c r="J148" s="12">
        <v>16718886.36</v>
      </c>
      <c r="K148" s="24">
        <f t="shared" si="35"/>
        <v>99.62065306945048</v>
      </c>
    </row>
    <row r="149" spans="1:11" ht="52.5" customHeight="1" outlineLevel="6">
      <c r="A149" s="9" t="s">
        <v>257</v>
      </c>
      <c r="B149" s="10" t="s">
        <v>256</v>
      </c>
      <c r="C149" s="11">
        <f t="shared" si="46"/>
        <v>5000</v>
      </c>
      <c r="D149" s="11"/>
      <c r="E149" s="11"/>
      <c r="F149" s="11">
        <v>5000</v>
      </c>
      <c r="G149" s="11">
        <f>SUM(H149:J149)</f>
        <v>5000</v>
      </c>
      <c r="H149" s="11"/>
      <c r="I149" s="11"/>
      <c r="J149" s="12">
        <v>5000</v>
      </c>
      <c r="K149" s="24">
        <f t="shared" si="35"/>
        <v>100</v>
      </c>
    </row>
    <row r="150" spans="1:11" ht="51.75" customHeight="1" outlineLevel="6">
      <c r="A150" s="9" t="s">
        <v>259</v>
      </c>
      <c r="B150" s="10" t="s">
        <v>258</v>
      </c>
      <c r="C150" s="11">
        <f t="shared" si="46"/>
        <v>5000</v>
      </c>
      <c r="D150" s="11"/>
      <c r="E150" s="11"/>
      <c r="F150" s="11">
        <v>5000</v>
      </c>
      <c r="G150" s="11">
        <f>SUM(H150:J150)</f>
        <v>5000</v>
      </c>
      <c r="H150" s="11"/>
      <c r="I150" s="11"/>
      <c r="J150" s="12">
        <v>5000</v>
      </c>
      <c r="K150" s="24">
        <f t="shared" si="35"/>
        <v>100</v>
      </c>
    </row>
    <row r="151" spans="1:11" ht="25.5" outlineLevel="6">
      <c r="A151" s="9" t="s">
        <v>261</v>
      </c>
      <c r="B151" s="10" t="s">
        <v>260</v>
      </c>
      <c r="C151" s="11">
        <f t="shared" si="46"/>
        <v>56400</v>
      </c>
      <c r="D151" s="11"/>
      <c r="E151" s="11"/>
      <c r="F151" s="11">
        <v>56400</v>
      </c>
      <c r="G151" s="11">
        <f>SUM(H151:J151)</f>
        <v>56400</v>
      </c>
      <c r="H151" s="11"/>
      <c r="I151" s="11"/>
      <c r="J151" s="12">
        <v>56400</v>
      </c>
      <c r="K151" s="24">
        <f t="shared" si="35"/>
        <v>100</v>
      </c>
    </row>
    <row r="152" spans="1:11" ht="41.25" customHeight="1" outlineLevel="6">
      <c r="A152" s="9" t="s">
        <v>263</v>
      </c>
      <c r="B152" s="10" t="s">
        <v>262</v>
      </c>
      <c r="C152" s="11">
        <f t="shared" si="46"/>
        <v>28800</v>
      </c>
      <c r="D152" s="11"/>
      <c r="E152" s="11"/>
      <c r="F152" s="11">
        <v>28800</v>
      </c>
      <c r="G152" s="11">
        <f>SUM(H152:J152)</f>
        <v>28800</v>
      </c>
      <c r="H152" s="11"/>
      <c r="I152" s="11"/>
      <c r="J152" s="12">
        <v>28800</v>
      </c>
      <c r="K152" s="24">
        <f aca="true" t="shared" si="64" ref="K152:K187">SUM(G152/C152)*100</f>
        <v>100</v>
      </c>
    </row>
    <row r="153" spans="1:11" ht="38.25" customHeight="1" outlineLevel="4">
      <c r="A153" s="9" t="s">
        <v>264</v>
      </c>
      <c r="B153" s="10" t="s">
        <v>265</v>
      </c>
      <c r="C153" s="11">
        <f aca="true" t="shared" si="65" ref="C153:J153">SUM(C154)</f>
        <v>5836.5</v>
      </c>
      <c r="D153" s="11">
        <f t="shared" si="65"/>
        <v>0</v>
      </c>
      <c r="E153" s="11">
        <f t="shared" si="65"/>
        <v>0</v>
      </c>
      <c r="F153" s="11">
        <f t="shared" si="65"/>
        <v>5836.5</v>
      </c>
      <c r="G153" s="11">
        <f t="shared" si="65"/>
        <v>5836.5</v>
      </c>
      <c r="H153" s="11">
        <f t="shared" si="65"/>
        <v>0</v>
      </c>
      <c r="I153" s="11">
        <f t="shared" si="65"/>
        <v>0</v>
      </c>
      <c r="J153" s="12">
        <f t="shared" si="65"/>
        <v>5836.5</v>
      </c>
      <c r="K153" s="24">
        <f t="shared" si="64"/>
        <v>100</v>
      </c>
    </row>
    <row r="154" spans="1:11" ht="53.25" customHeight="1" outlineLevel="6">
      <c r="A154" s="9" t="s">
        <v>267</v>
      </c>
      <c r="B154" s="10" t="s">
        <v>266</v>
      </c>
      <c r="C154" s="11">
        <f t="shared" si="46"/>
        <v>5836.5</v>
      </c>
      <c r="D154" s="11"/>
      <c r="E154" s="11"/>
      <c r="F154" s="11">
        <v>5836.5</v>
      </c>
      <c r="G154" s="11">
        <f>SUM(H154:J154)</f>
        <v>5836.5</v>
      </c>
      <c r="H154" s="11"/>
      <c r="I154" s="11"/>
      <c r="J154" s="12">
        <v>5836.5</v>
      </c>
      <c r="K154" s="24">
        <f t="shared" si="64"/>
        <v>100</v>
      </c>
    </row>
    <row r="155" spans="1:11" ht="49.5" customHeight="1" outlineLevel="1">
      <c r="A155" s="5" t="s">
        <v>268</v>
      </c>
      <c r="B155" s="6" t="s">
        <v>269</v>
      </c>
      <c r="C155" s="7">
        <f aca="true" t="shared" si="66" ref="C155:J155">SUM(C156+C162)</f>
        <v>44500</v>
      </c>
      <c r="D155" s="7">
        <f t="shared" si="66"/>
        <v>0</v>
      </c>
      <c r="E155" s="7">
        <f t="shared" si="66"/>
        <v>0</v>
      </c>
      <c r="F155" s="7">
        <f t="shared" si="66"/>
        <v>44500</v>
      </c>
      <c r="G155" s="7">
        <f t="shared" si="66"/>
        <v>42889.05</v>
      </c>
      <c r="H155" s="7">
        <f t="shared" si="66"/>
        <v>0</v>
      </c>
      <c r="I155" s="7">
        <f t="shared" si="66"/>
        <v>0</v>
      </c>
      <c r="J155" s="8">
        <f t="shared" si="66"/>
        <v>42889.05</v>
      </c>
      <c r="K155" s="23">
        <f t="shared" si="64"/>
        <v>96.37988764044945</v>
      </c>
    </row>
    <row r="156" spans="1:11" ht="39" customHeight="1" outlineLevel="2">
      <c r="A156" s="5" t="s">
        <v>270</v>
      </c>
      <c r="B156" s="6" t="s">
        <v>271</v>
      </c>
      <c r="C156" s="7">
        <f aca="true" t="shared" si="67" ref="C156:J156">SUM(C157)</f>
        <v>44500</v>
      </c>
      <c r="D156" s="7">
        <f t="shared" si="67"/>
        <v>0</v>
      </c>
      <c r="E156" s="7">
        <f t="shared" si="67"/>
        <v>0</v>
      </c>
      <c r="F156" s="7">
        <f t="shared" si="67"/>
        <v>44500</v>
      </c>
      <c r="G156" s="7">
        <f t="shared" si="67"/>
        <v>42889.05</v>
      </c>
      <c r="H156" s="7">
        <f t="shared" si="67"/>
        <v>0</v>
      </c>
      <c r="I156" s="7">
        <f t="shared" si="67"/>
        <v>0</v>
      </c>
      <c r="J156" s="8">
        <f t="shared" si="67"/>
        <v>42889.05</v>
      </c>
      <c r="K156" s="23">
        <f t="shared" si="64"/>
        <v>96.37988764044945</v>
      </c>
    </row>
    <row r="157" spans="1:11" ht="27.75" customHeight="1" outlineLevel="4">
      <c r="A157" s="9" t="s">
        <v>272</v>
      </c>
      <c r="B157" s="10" t="s">
        <v>273</v>
      </c>
      <c r="C157" s="11">
        <f>SUM(C158:C161)</f>
        <v>44500</v>
      </c>
      <c r="D157" s="11">
        <f aca="true" t="shared" si="68" ref="D157:J157">SUM(D158:D161)</f>
        <v>0</v>
      </c>
      <c r="E157" s="11">
        <f t="shared" si="68"/>
        <v>0</v>
      </c>
      <c r="F157" s="11">
        <f t="shared" si="68"/>
        <v>44500</v>
      </c>
      <c r="G157" s="11">
        <f t="shared" si="68"/>
        <v>42889.05</v>
      </c>
      <c r="H157" s="11">
        <f t="shared" si="68"/>
        <v>0</v>
      </c>
      <c r="I157" s="11">
        <f t="shared" si="68"/>
        <v>0</v>
      </c>
      <c r="J157" s="11">
        <f t="shared" si="68"/>
        <v>42889.05</v>
      </c>
      <c r="K157" s="24">
        <f t="shared" si="64"/>
        <v>96.37988764044945</v>
      </c>
    </row>
    <row r="158" spans="1:11" ht="40.5" customHeight="1" outlineLevel="4">
      <c r="A158" s="9" t="s">
        <v>356</v>
      </c>
      <c r="B158" s="10" t="s">
        <v>274</v>
      </c>
      <c r="C158" s="11">
        <f aca="true" t="shared" si="69" ref="C158:C185">SUM(D158:F158)</f>
        <v>10000</v>
      </c>
      <c r="D158" s="11"/>
      <c r="E158" s="11"/>
      <c r="F158" s="11">
        <v>10000</v>
      </c>
      <c r="G158" s="11">
        <f>SUM(H158:J158)</f>
        <v>8392.02</v>
      </c>
      <c r="H158" s="11"/>
      <c r="I158" s="11"/>
      <c r="J158" s="11">
        <v>8392.02</v>
      </c>
      <c r="K158" s="24">
        <f t="shared" si="64"/>
        <v>83.9202</v>
      </c>
    </row>
    <row r="159" spans="1:11" ht="41.25" customHeight="1" outlineLevel="6">
      <c r="A159" s="9" t="s">
        <v>334</v>
      </c>
      <c r="B159" s="10" t="s">
        <v>335</v>
      </c>
      <c r="C159" s="11">
        <f t="shared" si="69"/>
        <v>0</v>
      </c>
      <c r="D159" s="11"/>
      <c r="E159" s="11"/>
      <c r="F159" s="11"/>
      <c r="G159" s="11">
        <f>SUM(H159:J159)</f>
        <v>0</v>
      </c>
      <c r="H159" s="11"/>
      <c r="I159" s="11"/>
      <c r="J159" s="12"/>
      <c r="K159" s="24"/>
    </row>
    <row r="160" spans="1:11" ht="66" customHeight="1" outlineLevel="6">
      <c r="A160" s="9" t="s">
        <v>276</v>
      </c>
      <c r="B160" s="10" t="s">
        <v>275</v>
      </c>
      <c r="C160" s="11">
        <f t="shared" si="69"/>
        <v>8500</v>
      </c>
      <c r="D160" s="11"/>
      <c r="E160" s="11"/>
      <c r="F160" s="11">
        <v>8500</v>
      </c>
      <c r="G160" s="11">
        <f>SUM(H160:J160)</f>
        <v>8500</v>
      </c>
      <c r="H160" s="11"/>
      <c r="I160" s="11"/>
      <c r="J160" s="12">
        <v>8500</v>
      </c>
      <c r="K160" s="24">
        <f t="shared" si="64"/>
        <v>100</v>
      </c>
    </row>
    <row r="161" spans="1:11" ht="41.25" customHeight="1" outlineLevel="6">
      <c r="A161" s="9" t="s">
        <v>278</v>
      </c>
      <c r="B161" s="10" t="s">
        <v>277</v>
      </c>
      <c r="C161" s="11">
        <f t="shared" si="69"/>
        <v>26000</v>
      </c>
      <c r="D161" s="11"/>
      <c r="E161" s="11"/>
      <c r="F161" s="11">
        <v>26000</v>
      </c>
      <c r="G161" s="11">
        <f>SUM(H161:J161)</f>
        <v>25997.03</v>
      </c>
      <c r="H161" s="11"/>
      <c r="I161" s="11"/>
      <c r="J161" s="12">
        <v>25997.03</v>
      </c>
      <c r="K161" s="24">
        <f t="shared" si="64"/>
        <v>99.98857692307692</v>
      </c>
    </row>
    <row r="162" spans="1:11" ht="40.5" customHeight="1" outlineLevel="2">
      <c r="A162" s="5" t="s">
        <v>336</v>
      </c>
      <c r="B162" s="6" t="s">
        <v>337</v>
      </c>
      <c r="C162" s="7">
        <f aca="true" t="shared" si="70" ref="C162:J162">SUM(C163)</f>
        <v>0</v>
      </c>
      <c r="D162" s="7">
        <f t="shared" si="70"/>
        <v>0</v>
      </c>
      <c r="E162" s="7">
        <f t="shared" si="70"/>
        <v>0</v>
      </c>
      <c r="F162" s="7">
        <f t="shared" si="70"/>
        <v>0</v>
      </c>
      <c r="G162" s="7">
        <f t="shared" si="70"/>
        <v>0</v>
      </c>
      <c r="H162" s="7">
        <f t="shared" si="70"/>
        <v>0</v>
      </c>
      <c r="I162" s="7">
        <f t="shared" si="70"/>
        <v>0</v>
      </c>
      <c r="J162" s="8">
        <f t="shared" si="70"/>
        <v>0</v>
      </c>
      <c r="K162" s="23"/>
    </row>
    <row r="163" spans="1:11" ht="28.5" customHeight="1" outlineLevel="4">
      <c r="A163" s="9" t="s">
        <v>338</v>
      </c>
      <c r="B163" s="10" t="s">
        <v>339</v>
      </c>
      <c r="C163" s="11">
        <f aca="true" t="shared" si="71" ref="C163:J163">SUM(C164:C165)</f>
        <v>0</v>
      </c>
      <c r="D163" s="11">
        <f t="shared" si="71"/>
        <v>0</v>
      </c>
      <c r="E163" s="11">
        <f t="shared" si="71"/>
        <v>0</v>
      </c>
      <c r="F163" s="11">
        <f t="shared" si="71"/>
        <v>0</v>
      </c>
      <c r="G163" s="11">
        <f t="shared" si="71"/>
        <v>0</v>
      </c>
      <c r="H163" s="11">
        <f t="shared" si="71"/>
        <v>0</v>
      </c>
      <c r="I163" s="11">
        <f t="shared" si="71"/>
        <v>0</v>
      </c>
      <c r="J163" s="12">
        <f t="shared" si="71"/>
        <v>0</v>
      </c>
      <c r="K163" s="24"/>
    </row>
    <row r="164" spans="1:11" ht="41.25" customHeight="1" outlineLevel="6">
      <c r="A164" s="9" t="s">
        <v>340</v>
      </c>
      <c r="B164" s="10" t="s">
        <v>341</v>
      </c>
      <c r="C164" s="11">
        <f t="shared" si="69"/>
        <v>0</v>
      </c>
      <c r="D164" s="11"/>
      <c r="E164" s="11"/>
      <c r="F164" s="11"/>
      <c r="G164" s="11">
        <f>SUM(H164:J164)</f>
        <v>0</v>
      </c>
      <c r="H164" s="11"/>
      <c r="I164" s="11"/>
      <c r="J164" s="12"/>
      <c r="K164" s="24"/>
    </row>
    <row r="165" spans="1:11" ht="39.75" customHeight="1" outlineLevel="6">
      <c r="A165" s="9" t="s">
        <v>342</v>
      </c>
      <c r="B165" s="10" t="s">
        <v>343</v>
      </c>
      <c r="C165" s="11">
        <f t="shared" si="69"/>
        <v>0</v>
      </c>
      <c r="D165" s="11"/>
      <c r="E165" s="11"/>
      <c r="F165" s="11"/>
      <c r="G165" s="11">
        <f>SUM(H165:J165)</f>
        <v>0</v>
      </c>
      <c r="H165" s="11"/>
      <c r="I165" s="11"/>
      <c r="J165" s="12"/>
      <c r="K165" s="24"/>
    </row>
    <row r="166" spans="1:11" ht="18" customHeight="1" outlineLevel="6">
      <c r="A166" s="32" t="s">
        <v>344</v>
      </c>
      <c r="B166" s="33"/>
      <c r="C166" s="7">
        <f aca="true" t="shared" si="72" ref="C166:J166">SUM(C6+C54+C60+C67+C71+C76+C90+C101+C111+C115+C122+C155)</f>
        <v>163531158.48000002</v>
      </c>
      <c r="D166" s="7">
        <f t="shared" si="72"/>
        <v>1562793.76</v>
      </c>
      <c r="E166" s="7">
        <f t="shared" si="72"/>
        <v>75020878.69</v>
      </c>
      <c r="F166" s="7">
        <f t="shared" si="72"/>
        <v>86947486.03</v>
      </c>
      <c r="G166" s="7">
        <f t="shared" si="72"/>
        <v>161538796.72000003</v>
      </c>
      <c r="H166" s="7">
        <f t="shared" si="72"/>
        <v>1562793.76</v>
      </c>
      <c r="I166" s="7">
        <f t="shared" si="72"/>
        <v>74988102.28999999</v>
      </c>
      <c r="J166" s="8">
        <f t="shared" si="72"/>
        <v>84987900.67</v>
      </c>
      <c r="K166" s="23">
        <f t="shared" si="64"/>
        <v>98.78166229694773</v>
      </c>
    </row>
    <row r="167" spans="1:11" ht="18" customHeight="1" outlineLevel="6">
      <c r="A167" s="15" t="s">
        <v>345</v>
      </c>
      <c r="B167" s="16"/>
      <c r="C167" s="17">
        <f>SUM(C166/C187)*100</f>
        <v>98.15924473482185</v>
      </c>
      <c r="D167" s="17">
        <f>SUM(D166/D187)*100</f>
        <v>68.48198941902591</v>
      </c>
      <c r="E167" s="17">
        <f>SUM(E166/E187)*100</f>
        <v>97.71185125304933</v>
      </c>
      <c r="F167" s="17">
        <f>SUM(F166/F187)*100</f>
        <v>99.32530648870924</v>
      </c>
      <c r="G167" s="17">
        <f>SUM(G166/G187)*100</f>
        <v>98.39129017897436</v>
      </c>
      <c r="H167" s="17">
        <v>0</v>
      </c>
      <c r="I167" s="17">
        <f>SUM(I166/I187)*100</f>
        <v>97.71087402474022</v>
      </c>
      <c r="J167" s="17">
        <f>SUM(J166/J187)*100</f>
        <v>99.3098572894077</v>
      </c>
      <c r="K167" s="23"/>
    </row>
    <row r="168" spans="1:11" ht="51" customHeight="1" hidden="1" outlineLevel="1">
      <c r="A168" s="9" t="s">
        <v>279</v>
      </c>
      <c r="B168" s="10" t="s">
        <v>280</v>
      </c>
      <c r="C168" s="11">
        <f aca="true" t="shared" si="73" ref="C168:J168">SUM(C169)</f>
        <v>1268950.14</v>
      </c>
      <c r="D168" s="11">
        <f t="shared" si="73"/>
        <v>714357</v>
      </c>
      <c r="E168" s="11">
        <f t="shared" si="73"/>
        <v>6787.2</v>
      </c>
      <c r="F168" s="11">
        <f t="shared" si="73"/>
        <v>547805.94</v>
      </c>
      <c r="G168" s="11">
        <f t="shared" si="73"/>
        <v>843471.46</v>
      </c>
      <c r="H168" s="11">
        <f t="shared" si="73"/>
        <v>288878.32</v>
      </c>
      <c r="I168" s="11">
        <f t="shared" si="73"/>
        <v>6787.2</v>
      </c>
      <c r="J168" s="12">
        <f t="shared" si="73"/>
        <v>547805.94</v>
      </c>
      <c r="K168" s="24">
        <f t="shared" si="64"/>
        <v>66.47002379463073</v>
      </c>
    </row>
    <row r="169" spans="1:11" ht="17.25" customHeight="1" hidden="1" outlineLevel="2">
      <c r="A169" s="9" t="s">
        <v>281</v>
      </c>
      <c r="B169" s="10" t="s">
        <v>282</v>
      </c>
      <c r="C169" s="11">
        <f>SUM(C170:C176)</f>
        <v>1268950.14</v>
      </c>
      <c r="D169" s="11">
        <f aca="true" t="shared" si="74" ref="D169:J169">SUM(D170:D176)</f>
        <v>714357</v>
      </c>
      <c r="E169" s="11">
        <f t="shared" si="74"/>
        <v>6787.2</v>
      </c>
      <c r="F169" s="11">
        <f t="shared" si="74"/>
        <v>547805.94</v>
      </c>
      <c r="G169" s="11">
        <f t="shared" si="74"/>
        <v>843471.46</v>
      </c>
      <c r="H169" s="11">
        <f t="shared" si="74"/>
        <v>288878.32</v>
      </c>
      <c r="I169" s="11">
        <f t="shared" si="74"/>
        <v>6787.2</v>
      </c>
      <c r="J169" s="11">
        <f t="shared" si="74"/>
        <v>547805.94</v>
      </c>
      <c r="K169" s="24">
        <f t="shared" si="64"/>
        <v>66.47002379463073</v>
      </c>
    </row>
    <row r="170" spans="1:11" ht="28.5" customHeight="1" hidden="1" outlineLevel="2">
      <c r="A170" s="9" t="s">
        <v>357</v>
      </c>
      <c r="B170" s="10" t="s">
        <v>283</v>
      </c>
      <c r="C170" s="11">
        <f t="shared" si="69"/>
        <v>196347.25</v>
      </c>
      <c r="D170" s="11"/>
      <c r="E170" s="11"/>
      <c r="F170" s="11">
        <v>196347.25</v>
      </c>
      <c r="G170" s="11">
        <f aca="true" t="shared" si="75" ref="G170:G176">SUM(H170:J170)</f>
        <v>196347.25</v>
      </c>
      <c r="H170" s="11"/>
      <c r="I170" s="11"/>
      <c r="J170" s="12">
        <v>196347.25</v>
      </c>
      <c r="K170" s="24">
        <f t="shared" si="64"/>
        <v>100</v>
      </c>
    </row>
    <row r="171" spans="1:11" ht="39.75" customHeight="1" hidden="1" outlineLevel="2">
      <c r="A171" s="9" t="s">
        <v>359</v>
      </c>
      <c r="B171" s="10" t="s">
        <v>284</v>
      </c>
      <c r="C171" s="11">
        <f t="shared" si="69"/>
        <v>65458.69</v>
      </c>
      <c r="D171" s="11"/>
      <c r="E171" s="11"/>
      <c r="F171" s="11">
        <v>65458.69</v>
      </c>
      <c r="G171" s="11">
        <f t="shared" si="75"/>
        <v>65458.69</v>
      </c>
      <c r="H171" s="11"/>
      <c r="I171" s="11"/>
      <c r="J171" s="12">
        <v>65458.69</v>
      </c>
      <c r="K171" s="24">
        <f t="shared" si="64"/>
        <v>100</v>
      </c>
    </row>
    <row r="172" spans="1:11" ht="39.75" customHeight="1" hidden="1" outlineLevel="6">
      <c r="A172" s="9" t="s">
        <v>286</v>
      </c>
      <c r="B172" s="10" t="s">
        <v>285</v>
      </c>
      <c r="C172" s="11">
        <f t="shared" si="69"/>
        <v>150000</v>
      </c>
      <c r="D172" s="11"/>
      <c r="E172" s="11"/>
      <c r="F172" s="11">
        <v>150000</v>
      </c>
      <c r="G172" s="11">
        <f t="shared" si="75"/>
        <v>150000</v>
      </c>
      <c r="H172" s="11"/>
      <c r="I172" s="11"/>
      <c r="J172" s="12">
        <v>150000</v>
      </c>
      <c r="K172" s="24">
        <f t="shared" si="64"/>
        <v>100</v>
      </c>
    </row>
    <row r="173" spans="1:11" ht="53.25" customHeight="1" hidden="1" outlineLevel="6">
      <c r="A173" s="14" t="s">
        <v>288</v>
      </c>
      <c r="B173" s="10" t="s">
        <v>287</v>
      </c>
      <c r="C173" s="11">
        <f t="shared" si="69"/>
        <v>36000</v>
      </c>
      <c r="D173" s="11"/>
      <c r="E173" s="11"/>
      <c r="F173" s="11">
        <v>36000</v>
      </c>
      <c r="G173" s="11">
        <f t="shared" si="75"/>
        <v>36000</v>
      </c>
      <c r="H173" s="11"/>
      <c r="I173" s="11"/>
      <c r="J173" s="12">
        <v>36000</v>
      </c>
      <c r="K173" s="24">
        <f t="shared" si="64"/>
        <v>100</v>
      </c>
    </row>
    <row r="174" spans="1:11" ht="53.25" customHeight="1" hidden="1" outlineLevel="6">
      <c r="A174" s="14" t="s">
        <v>346</v>
      </c>
      <c r="B174" s="10" t="s">
        <v>289</v>
      </c>
      <c r="C174" s="11">
        <f t="shared" si="69"/>
        <v>100000</v>
      </c>
      <c r="D174" s="11"/>
      <c r="E174" s="11"/>
      <c r="F174" s="11">
        <v>100000</v>
      </c>
      <c r="G174" s="11">
        <f t="shared" si="75"/>
        <v>100000</v>
      </c>
      <c r="H174" s="11"/>
      <c r="I174" s="11"/>
      <c r="J174" s="12">
        <v>100000</v>
      </c>
      <c r="K174" s="24">
        <f t="shared" si="64"/>
        <v>100</v>
      </c>
    </row>
    <row r="175" spans="1:11" ht="26.25" customHeight="1" hidden="1" outlineLevel="6">
      <c r="A175" s="9" t="s">
        <v>291</v>
      </c>
      <c r="B175" s="10" t="s">
        <v>290</v>
      </c>
      <c r="C175" s="11">
        <f t="shared" si="69"/>
        <v>714357</v>
      </c>
      <c r="D175" s="11">
        <v>714357</v>
      </c>
      <c r="E175" s="11"/>
      <c r="F175" s="11"/>
      <c r="G175" s="11">
        <f t="shared" si="75"/>
        <v>288878.32</v>
      </c>
      <c r="H175" s="11">
        <v>288878.32</v>
      </c>
      <c r="I175" s="11"/>
      <c r="J175" s="12"/>
      <c r="K175" s="24">
        <f t="shared" si="64"/>
        <v>40.43892899488631</v>
      </c>
    </row>
    <row r="176" spans="1:11" ht="39" customHeight="1" hidden="1" outlineLevel="6">
      <c r="A176" s="9" t="s">
        <v>293</v>
      </c>
      <c r="B176" s="10" t="s">
        <v>292</v>
      </c>
      <c r="C176" s="11">
        <f t="shared" si="69"/>
        <v>6787.2</v>
      </c>
      <c r="D176" s="11"/>
      <c r="E176" s="11">
        <v>6787.2</v>
      </c>
      <c r="F176" s="11"/>
      <c r="G176" s="11">
        <f t="shared" si="75"/>
        <v>6787.2</v>
      </c>
      <c r="H176" s="11"/>
      <c r="I176" s="11">
        <v>6787.2</v>
      </c>
      <c r="J176" s="12"/>
      <c r="K176" s="24">
        <f t="shared" si="64"/>
        <v>100</v>
      </c>
    </row>
    <row r="177" spans="1:11" ht="62.25" customHeight="1" hidden="1" outlineLevel="1">
      <c r="A177" s="9" t="s">
        <v>294</v>
      </c>
      <c r="B177" s="10" t="s">
        <v>295</v>
      </c>
      <c r="C177" s="11">
        <f aca="true" t="shared" si="76" ref="C177:J178">SUM(C178)</f>
        <v>4900</v>
      </c>
      <c r="D177" s="11">
        <f t="shared" si="76"/>
        <v>4900</v>
      </c>
      <c r="E177" s="11">
        <f t="shared" si="76"/>
        <v>0</v>
      </c>
      <c r="F177" s="11">
        <f t="shared" si="76"/>
        <v>0</v>
      </c>
      <c r="G177" s="11">
        <f t="shared" si="76"/>
        <v>4900</v>
      </c>
      <c r="H177" s="11">
        <f t="shared" si="76"/>
        <v>4900</v>
      </c>
      <c r="I177" s="11">
        <f t="shared" si="76"/>
        <v>0</v>
      </c>
      <c r="J177" s="12">
        <f t="shared" si="76"/>
        <v>0</v>
      </c>
      <c r="K177" s="24">
        <f t="shared" si="64"/>
        <v>100</v>
      </c>
    </row>
    <row r="178" spans="1:11" ht="16.5" customHeight="1" hidden="1" outlineLevel="2">
      <c r="A178" s="9" t="s">
        <v>281</v>
      </c>
      <c r="B178" s="10" t="s">
        <v>296</v>
      </c>
      <c r="C178" s="11">
        <f t="shared" si="76"/>
        <v>4900</v>
      </c>
      <c r="D178" s="11">
        <f t="shared" si="76"/>
        <v>4900</v>
      </c>
      <c r="E178" s="11">
        <f t="shared" si="76"/>
        <v>0</v>
      </c>
      <c r="F178" s="11">
        <f t="shared" si="76"/>
        <v>0</v>
      </c>
      <c r="G178" s="11">
        <f t="shared" si="76"/>
        <v>4900</v>
      </c>
      <c r="H178" s="11">
        <f t="shared" si="76"/>
        <v>4900</v>
      </c>
      <c r="I178" s="11">
        <f t="shared" si="76"/>
        <v>0</v>
      </c>
      <c r="J178" s="12">
        <f t="shared" si="76"/>
        <v>0</v>
      </c>
      <c r="K178" s="24">
        <f t="shared" si="64"/>
        <v>100</v>
      </c>
    </row>
    <row r="179" spans="1:11" ht="51.75" customHeight="1" hidden="1" outlineLevel="6">
      <c r="A179" s="9" t="s">
        <v>298</v>
      </c>
      <c r="B179" s="10" t="s">
        <v>297</v>
      </c>
      <c r="C179" s="11">
        <f t="shared" si="69"/>
        <v>4900</v>
      </c>
      <c r="D179" s="11">
        <v>4900</v>
      </c>
      <c r="E179" s="11"/>
      <c r="F179" s="11"/>
      <c r="G179" s="11">
        <f>SUM(H179:J179)</f>
        <v>4900</v>
      </c>
      <c r="H179" s="11">
        <v>4900</v>
      </c>
      <c r="I179" s="11"/>
      <c r="J179" s="12"/>
      <c r="K179" s="24">
        <f t="shared" si="64"/>
        <v>100</v>
      </c>
    </row>
    <row r="180" spans="1:11" ht="26.25" customHeight="1" hidden="1" outlineLevel="1">
      <c r="A180" s="9" t="s">
        <v>299</v>
      </c>
      <c r="B180" s="10" t="s">
        <v>300</v>
      </c>
      <c r="C180" s="11">
        <f aca="true" t="shared" si="77" ref="C180:J180">SUM(C181)</f>
        <v>1792807.94</v>
      </c>
      <c r="D180" s="11">
        <f t="shared" si="77"/>
        <v>0</v>
      </c>
      <c r="E180" s="11">
        <f t="shared" si="77"/>
        <v>1750000</v>
      </c>
      <c r="F180" s="11">
        <f t="shared" si="77"/>
        <v>42807.94</v>
      </c>
      <c r="G180" s="11">
        <f t="shared" si="77"/>
        <v>1792807.94</v>
      </c>
      <c r="H180" s="11">
        <f t="shared" si="77"/>
        <v>0</v>
      </c>
      <c r="I180" s="11">
        <f t="shared" si="77"/>
        <v>1750000</v>
      </c>
      <c r="J180" s="12">
        <f t="shared" si="77"/>
        <v>42807.94</v>
      </c>
      <c r="K180" s="24">
        <f t="shared" si="64"/>
        <v>100</v>
      </c>
    </row>
    <row r="181" spans="1:11" ht="18" customHeight="1" hidden="1" outlineLevel="2">
      <c r="A181" s="9" t="s">
        <v>281</v>
      </c>
      <c r="B181" s="10" t="s">
        <v>301</v>
      </c>
      <c r="C181" s="11">
        <f aca="true" t="shared" si="78" ref="C181:J181">SUM(C182:C185)</f>
        <v>1792807.94</v>
      </c>
      <c r="D181" s="11">
        <f t="shared" si="78"/>
        <v>0</v>
      </c>
      <c r="E181" s="11">
        <f t="shared" si="78"/>
        <v>1750000</v>
      </c>
      <c r="F181" s="11">
        <f t="shared" si="78"/>
        <v>42807.94</v>
      </c>
      <c r="G181" s="11">
        <f t="shared" si="78"/>
        <v>1792807.94</v>
      </c>
      <c r="H181" s="11">
        <f t="shared" si="78"/>
        <v>0</v>
      </c>
      <c r="I181" s="11">
        <f t="shared" si="78"/>
        <v>1750000</v>
      </c>
      <c r="J181" s="12">
        <f t="shared" si="78"/>
        <v>42807.94</v>
      </c>
      <c r="K181" s="24">
        <f t="shared" si="64"/>
        <v>100</v>
      </c>
    </row>
    <row r="182" spans="1:11" ht="38.25" customHeight="1" hidden="1" outlineLevel="6">
      <c r="A182" s="9" t="s">
        <v>303</v>
      </c>
      <c r="B182" s="10" t="s">
        <v>302</v>
      </c>
      <c r="C182" s="11">
        <f t="shared" si="69"/>
        <v>1450000</v>
      </c>
      <c r="D182" s="11"/>
      <c r="E182" s="11">
        <v>1450000</v>
      </c>
      <c r="F182" s="11"/>
      <c r="G182" s="11">
        <f>SUM(H182:J182)</f>
        <v>1450000</v>
      </c>
      <c r="H182" s="11"/>
      <c r="I182" s="11">
        <v>1450000</v>
      </c>
      <c r="J182" s="12"/>
      <c r="K182" s="24">
        <f t="shared" si="64"/>
        <v>100</v>
      </c>
    </row>
    <row r="183" spans="1:11" ht="102.75" customHeight="1" hidden="1" outlineLevel="6">
      <c r="A183" s="9" t="s">
        <v>347</v>
      </c>
      <c r="B183" s="10" t="s">
        <v>304</v>
      </c>
      <c r="C183" s="11">
        <f t="shared" si="69"/>
        <v>3031</v>
      </c>
      <c r="D183" s="11"/>
      <c r="E183" s="11"/>
      <c r="F183" s="11">
        <v>3031</v>
      </c>
      <c r="G183" s="11">
        <f>SUM(H183:J183)</f>
        <v>3031</v>
      </c>
      <c r="H183" s="11"/>
      <c r="I183" s="11"/>
      <c r="J183" s="12">
        <v>3031</v>
      </c>
      <c r="K183" s="24">
        <f t="shared" si="64"/>
        <v>100</v>
      </c>
    </row>
    <row r="184" spans="1:11" ht="103.5" customHeight="1" hidden="1" outlineLevel="6">
      <c r="A184" s="14" t="s">
        <v>305</v>
      </c>
      <c r="B184" s="10" t="s">
        <v>306</v>
      </c>
      <c r="C184" s="11">
        <f t="shared" si="69"/>
        <v>300000</v>
      </c>
      <c r="D184" s="11"/>
      <c r="E184" s="11">
        <v>300000</v>
      </c>
      <c r="F184" s="11"/>
      <c r="G184" s="11">
        <f>SUM(H184:J184)</f>
        <v>300000</v>
      </c>
      <c r="H184" s="11"/>
      <c r="I184" s="11">
        <v>300000</v>
      </c>
      <c r="J184" s="12"/>
      <c r="K184" s="24">
        <f t="shared" si="64"/>
        <v>100</v>
      </c>
    </row>
    <row r="185" spans="1:11" ht="38.25" customHeight="1" hidden="1" outlineLevel="6">
      <c r="A185" s="9" t="s">
        <v>303</v>
      </c>
      <c r="B185" s="10" t="s">
        <v>307</v>
      </c>
      <c r="C185" s="11">
        <f t="shared" si="69"/>
        <v>39776.94</v>
      </c>
      <c r="D185" s="11"/>
      <c r="E185" s="11"/>
      <c r="F185" s="11">
        <v>39776.94</v>
      </c>
      <c r="G185" s="11">
        <f>SUM(H185:J185)</f>
        <v>39776.94</v>
      </c>
      <c r="H185" s="11"/>
      <c r="I185" s="11"/>
      <c r="J185" s="12">
        <v>39776.94</v>
      </c>
      <c r="K185" s="24">
        <f t="shared" si="64"/>
        <v>100</v>
      </c>
    </row>
    <row r="186" spans="1:11" ht="42.75" customHeight="1" hidden="1" outlineLevel="6">
      <c r="A186" s="18" t="s">
        <v>348</v>
      </c>
      <c r="B186" s="19"/>
      <c r="C186" s="7">
        <f>SUM(C168+C177+C180)</f>
        <v>3066658.08</v>
      </c>
      <c r="D186" s="7">
        <f aca="true" t="shared" si="79" ref="D186:J186">SUM(D168+D177+D180)</f>
        <v>719257</v>
      </c>
      <c r="E186" s="7">
        <f t="shared" si="79"/>
        <v>1756787.2</v>
      </c>
      <c r="F186" s="7">
        <f t="shared" si="79"/>
        <v>590613.8799999999</v>
      </c>
      <c r="G186" s="7">
        <f t="shared" si="79"/>
        <v>2641179.4</v>
      </c>
      <c r="H186" s="7">
        <f t="shared" si="79"/>
        <v>293778.32</v>
      </c>
      <c r="I186" s="7">
        <f t="shared" si="79"/>
        <v>1756787.2</v>
      </c>
      <c r="J186" s="7">
        <f t="shared" si="79"/>
        <v>590613.8799999999</v>
      </c>
      <c r="K186" s="23">
        <f t="shared" si="64"/>
        <v>86.12565636922913</v>
      </c>
    </row>
    <row r="187" spans="1:11" ht="16.5" customHeight="1" hidden="1">
      <c r="A187" s="32" t="s">
        <v>308</v>
      </c>
      <c r="B187" s="33"/>
      <c r="C187" s="20">
        <f aca="true" t="shared" si="80" ref="C187:J187">SUM(C166+C186)</f>
        <v>166597816.56000003</v>
      </c>
      <c r="D187" s="20">
        <f t="shared" si="80"/>
        <v>2282050.76</v>
      </c>
      <c r="E187" s="20">
        <f t="shared" si="80"/>
        <v>76777665.89</v>
      </c>
      <c r="F187" s="20">
        <f t="shared" si="80"/>
        <v>87538099.91</v>
      </c>
      <c r="G187" s="20">
        <f t="shared" si="80"/>
        <v>164179976.12000003</v>
      </c>
      <c r="H187" s="20">
        <f t="shared" si="80"/>
        <v>1856572.08</v>
      </c>
      <c r="I187" s="20">
        <f t="shared" si="80"/>
        <v>76744889.49</v>
      </c>
      <c r="J187" s="20">
        <f t="shared" si="80"/>
        <v>85578514.55</v>
      </c>
      <c r="K187" s="23">
        <f t="shared" si="64"/>
        <v>98.548696201472</v>
      </c>
    </row>
    <row r="188" spans="1:10" ht="12.7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</row>
    <row r="189" spans="1:10" ht="15" customHeight="1">
      <c r="A189" s="34"/>
      <c r="B189" s="35"/>
      <c r="C189" s="22"/>
      <c r="D189" s="22"/>
      <c r="E189" s="22"/>
      <c r="F189" s="22"/>
      <c r="G189" s="22"/>
      <c r="H189" s="22"/>
      <c r="I189" s="22"/>
      <c r="J189" s="22"/>
    </row>
  </sheetData>
  <sheetProtection/>
  <mergeCells count="13">
    <mergeCell ref="A1:K1"/>
    <mergeCell ref="A2:K2"/>
    <mergeCell ref="A3:F3"/>
    <mergeCell ref="A4:A5"/>
    <mergeCell ref="B4:B5"/>
    <mergeCell ref="C4:C5"/>
    <mergeCell ref="D4:F4"/>
    <mergeCell ref="G4:G5"/>
    <mergeCell ref="H4:J4"/>
    <mergeCell ref="K4:K5"/>
    <mergeCell ref="A166:B166"/>
    <mergeCell ref="A187:B187"/>
    <mergeCell ref="A189:B189"/>
  </mergeCells>
  <printOptions/>
  <pageMargins left="0.3937007874015748" right="0.1968503937007874" top="0.3937007874015748" bottom="0" header="0" footer="0"/>
  <pageSetup errors="blank" fitToHeight="200" fitToWidth="1" horizontalDpi="600" verticalDpi="600" orientation="landscape" paperSize="9" scale="97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SOKOLOVA\Fin3</dc:creator>
  <cp:keywords/>
  <dc:description/>
  <cp:lastModifiedBy>Fin3</cp:lastModifiedBy>
  <cp:lastPrinted>2017-01-12T15:08:27Z</cp:lastPrinted>
  <dcterms:created xsi:type="dcterms:W3CDTF">2017-01-12T10:05:01Z</dcterms:created>
  <dcterms:modified xsi:type="dcterms:W3CDTF">2017-01-13T06:51:46Z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C__Documents and Settings_Fin3_Local Settings_Application Data_Кейсистемс_Бюджет-КС_ReportManager_sqr_info_isp_budg_2016_12.xls</vt:lpwstr>
  </property>
</Properties>
</file>