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565" windowHeight="921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<sst xmlns="http://schemas.openxmlformats.org/spreadsheetml/2006/main" count="238" uniqueCount="227">
  <si>
    <t>Наименование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</si>
  <si>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</si>
  <si>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</si>
  <si>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</si>
  <si>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</si>
  <si>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</si>
  <si>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муниципального района "Развитие системы образования Савинского муниципального района"</t>
  </si>
  <si>
    <t xml:space="preserve">      Подпрограмма "Дошкольник"</t>
  </si>
  <si>
    <t xml:space="preserve">          Основное мероприятие "Развитие дошкольного образования"</t>
  </si>
  <si>
    <t xml:space="preserve">            Обеспечение деятельности дошкольных образовательных организаций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</si>
  <si>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</si>
  <si>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</si>
  <si>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</si>
  <si>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Подпрограмма "Школьное образование"</t>
  </si>
  <si>
    <t xml:space="preserve">          Основное мероприятие "Развитие школьного образования"</t>
  </si>
  <si>
    <t xml:space="preserve">            Обеспечение деятельности муниципальных общеобразовательных организаций</t>
  </si>
  <si>
    <t xml:space="preserve">            Организация питания обучающихся муниципальных общеобразовательных организаций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</si>
  <si>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</si>
  <si>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</si>
  <si>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</si>
  <si>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Основное мероприятие "Строительство школы"</t>
  </si>
  <si>
    <t xml:space="preserve">            Реализация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</si>
  <si>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 xml:space="preserve">      Подпрограмма "Модернизация дополнительного образования"</t>
  </si>
  <si>
    <t xml:space="preserve">          Основное мероприятие "Развитие дополнительного образования"</t>
  </si>
  <si>
    <t xml:space="preserve">            Обеспечение деятельности муниципальных организаций дополнительного образования детей</t>
  </si>
  <si>
    <t xml:space="preserve">    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</si>
  <si>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  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</si>
  <si>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</si>
  <si>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</si>
  <si>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 xml:space="preserve">      Подпрограмма "Здоровье детей Савинского района"</t>
  </si>
  <si>
    <t xml:space="preserve">          Основное мероприятие "Укрепление здоровья детей"</t>
  </si>
  <si>
    <t xml:space="preserve">            Питание детей из многодетных семей в дошкольных образовательных учреждениях</t>
  </si>
  <si>
    <t xml:space="preserve">            Организация двухразового питания в лагерях дневного пребывания детей-сирот и детей, находящихся в трудной жизненной ситуации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</si>
  <si>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</si>
  <si>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 xml:space="preserve">      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</t>
  </si>
  <si>
    <t xml:space="preserve">          Основное мероприятие "Выполнение мер по обеспечению пожарной безопасности и антитеррористической защищенности"</t>
  </si>
  <si>
    <t xml:space="preserve">            Реализация мероприятий по укреплению пожарной безопасности образовательных организаций</t>
  </si>
  <si>
    <t xml:space="preserve">            Реализация мероприятий по антитеррористической защищенности образовательных организаций</t>
  </si>
  <si>
    <t xml:space="preserve">      Подпрограмма "Гражданско-патриотическое и духовно-нравственное воспитание учащихся и воспитанников"</t>
  </si>
  <si>
    <t xml:space="preserve">          Основное мероприятие "Создание условий успешной социализации и эффективной самореализации несовершеннолетних граждан"</t>
  </si>
  <si>
    <t xml:space="preserve">            Трудоустройство и занятость несовершеннолетних граждан</t>
  </si>
  <si>
    <t xml:space="preserve">      Подпрограмма "Талант"</t>
  </si>
  <si>
    <t xml:space="preserve">          Основное мероприятие "Выявление и поддержка одаренных детей"</t>
  </si>
  <si>
    <t xml:space="preserve">            Приобретение грамот и сертификатов</t>
  </si>
  <si>
    <t xml:space="preserve">            Материальная поддержка одаренных детей</t>
  </si>
  <si>
    <t xml:space="preserve">            Присуждение премии "Золотой фонд земли Савинской"</t>
  </si>
  <si>
    <t xml:space="preserve">          Основное мероприятие "Обеспечение деятельности исполнительных органов местного самоуправления Савинского муниципального района"</t>
  </si>
  <si>
    <t xml:space="preserve">            Обеспечение деятельности отраслевого отдела администрации Савинского муниципального района</t>
  </si>
  <si>
    <t xml:space="preserve">            Обеспечение деятельности структурных подразделений отраслевого отдела администрации Савинского муниципального района</t>
  </si>
  <si>
    <t xml:space="preserve">      Подпрограмма "Профессионал"</t>
  </si>
  <si>
    <t xml:space="preserve">          Основное мероприятие "Развитие кадрового потенциала"</t>
  </si>
  <si>
    <t xml:space="preserve">            Курсовая подготовка, семинары, конференции, консультации</t>
  </si>
  <si>
    <t xml:space="preserve">      Подпрограмма "Профилактика детского дорожно-транспортного травматизма в образовательных организациях Савинского муниципального района"</t>
  </si>
  <si>
    <t xml:space="preserve">          Основное мероприятие "Организация и осуществление организованной перевозки группы детей"</t>
  </si>
  <si>
    <t xml:space="preserve">            Обеспечение перевозок школьников</t>
  </si>
  <si>
    <t xml:space="preserve">    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</si>
  <si>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Подпрограмма "Обеспечение жильем молодых семей"</t>
  </si>
  <si>
    <t xml:space="preserve">          Основное мероприятие "Обеспечение жильем молодых семей"</t>
  </si>
  <si>
    <t xml:space="preserve">    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</si>
  <si>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 xml:space="preserve">            Предоставление социальных выплат молодым семьям на приобретение (строительство) жилого помещения</t>
  </si>
  <si>
    <t xml:space="preserve">      Подпрограмма "Муниципальная поддержка граждан в сфере ипотечного жилищного кредитования"</t>
  </si>
  <si>
    <t xml:space="preserve">          Основное мероприятие "Поддержка граждан в сфере ипотечного жилищного кредитования"</t>
  </si>
  <si>
    <t xml:space="preserve">    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</si>
  <si>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 xml:space="preserve">   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за счет средств местного бюджета</t>
  </si>
  <si>
    <t xml:space="preserve">      Подпрограмма "Развитие газификации Савинского муниципального района"</t>
  </si>
  <si>
    <t xml:space="preserve">          Основное мероприятие "Газификация населенных пунктов и объектов социальной инфраструктуры Савинского муниципального района"</t>
  </si>
  <si>
    <t xml:space="preserve">            Строительство межпоселкового газопровода "Новинки-Вознесенье"</t>
  </si>
  <si>
    <t xml:space="preserve">           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</si>
  <si>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 xml:space="preserve">      Подпрограмма "Развитие жилищно-коммунальной сферы"</t>
  </si>
  <si>
    <t xml:space="preserve">          Основное мероприятие "Ресурсоснабжение"</t>
  </si>
  <si>
    <t xml:space="preserve">            Организация теплоснабжения</t>
  </si>
  <si>
    <t xml:space="preserve">            Организация водоснабжения и водоотведения</t>
  </si>
  <si>
    <t xml:space="preserve">            Взносы на капитальный ремонт общего имущества многоквартирных домов за муниципальный жилой и нежилой фонд</t>
  </si>
  <si>
    <t xml:space="preserve">    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</si>
  <si>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Подпрограмма "Профилактика правонарушений в Савинском муниципальном районе"</t>
  </si>
  <si>
    <t xml:space="preserve">          Основное мероприятие "Охрана общественного порядка и профилактика правонарушений"</t>
  </si>
  <si>
    <t xml:space="preserve">            Осуществление полномочий в сфере профилактики правонарушений</t>
  </si>
  <si>
    <t xml:space="preserve">    Муниципальная программа Савинского муниципального района "Охрана окружающей среды Савинского муниципального района"</t>
  </si>
  <si>
    <t xml:space="preserve">      Подпрограмма "Организация проведения мероприятий по отлову и содержанию безнадзорных животных"</t>
  </si>
  <si>
    <t xml:space="preserve">          Основное мероприятие "Организация проведения мероприятий по отлову и содержанию безнадзорных животных"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</si>
  <si>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</si>
  <si>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 xml:space="preserve">      Подпрограмма "Организация проведения мероприятий по содержанию сибиреязвенных скотомогильников"</t>
  </si>
  <si>
    <t xml:space="preserve">          Основное мероприятие "Организация проведения мероприятий по содержанию сибиреязвенных скотомогильников"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</si>
  <si>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</si>
  <si>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     Подпрограмма "Организация сбора и вывоза твердых коммунальных отходов"</t>
  </si>
  <si>
    <t xml:space="preserve">          Основное мероприятие "Организация обеспечения надлежащего санитарного состояния территории"</t>
  </si>
  <si>
    <t xml:space="preserve">            Организация деятельности по сбору и транспортированию твердых коммунальных отходов</t>
  </si>
  <si>
    <t xml:space="preserve">      Подпрограмма "Содержание мест захоронения"</t>
  </si>
  <si>
    <t xml:space="preserve">          Основное мероприятие "Проведение работ по санитарной очистке и благоустройству мест захоронения"</t>
  </si>
  <si>
    <t xml:space="preserve">            Осуществление полномочий по содержанию мест захоронения</t>
  </si>
  <si>
    <t xml:space="preserve">      Подпрограмма "Охрана и использование особо охраняемых природных территорий местного значения"</t>
  </si>
  <si>
    <t xml:space="preserve">          Основное мероприятие "Поддержка особо охраняемых природных территорий местного значения"</t>
  </si>
  <si>
    <t xml:space="preserve">            Оформление государственных актов на землепользование</t>
  </si>
  <si>
    <t xml:space="preserve">    Муниципальная программа Савинского муниципального района "Развитие физической культуры, спорта Савинского муниципального района"</t>
  </si>
  <si>
    <t xml:space="preserve">      Подпрограмма "Организация физкультурных и спортивных мероприятий, участие в соревнованиях регионального и муниципального уровня"</t>
  </si>
  <si>
    <t xml:space="preserve">          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</si>
  <si>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 xml:space="preserve">            Обеспечение деятельности муниципального бюджетного учреждения "Савинский спортивный комплекс "Атлант"</t>
  </si>
  <si>
    <t xml:space="preserve">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</si>
  <si>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 xml:space="preserve">    Муниципальная программа Савинского муниципального района "Молодежь Савинского муниципального района"</t>
  </si>
  <si>
    <t xml:space="preserve">      Подпрограмма "Молодежная политика с детьми и подростками в Савинском муниципальном районе"</t>
  </si>
  <si>
    <t xml:space="preserve">          Основное мероприятие "Организация участия в различных видах мероприятий"</t>
  </si>
  <si>
    <t xml:space="preserve">            Осуществление части полномочий по организации и осуществлению мероприятий по работе с детьми и молодежью в поселении</t>
  </si>
  <si>
    <t xml:space="preserve">          Основное мероприятие "Создание условий успешной социализации и эффективной самореализации молодежи"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</si>
  <si>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</si>
  <si>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</t>
  </si>
  <si>
    <t xml:space="preserve">          Основное мероприятие "Пропаганда семейных ценностей среди молодежи"</t>
  </si>
  <si>
    <t xml:space="preserve">      Подпрограмма "Поддержка молодых специалистов муниципальных учреждений образования Савинского муниципального района"</t>
  </si>
  <si>
    <t xml:space="preserve">          Основное мероприятие "Содействие профессиональному и личному развитию молодых специалистов"</t>
  </si>
  <si>
    <t xml:space="preserve">    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</t>
  </si>
  <si>
    <t xml:space="preserve">    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</t>
  </si>
  <si>
    <t xml:space="preserve">            Осуществление ежемесячных муниципальных выплат компенсационного характера обучающимся в высших учебных образовательных организациях по очной форме обучения, для работы в муниципальных организациях Савинского муниципального района</t>
  </si>
  <si>
    <t xml:space="preserve">            Организация целевой подготовки педагогов для работы в муниципальных образовательных организациях Ивановской области, за счет средств местного бюджета</t>
  </si>
  <si>
    <t xml:space="preserve">    Муниципальная программа Савинского муниципального района "Развитие экономического потенциала Савинского муниципального района"</t>
  </si>
  <si>
    <t xml:space="preserve">      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</t>
  </si>
  <si>
    <t xml:space="preserve">          Основное мероприятие "Предоставление государственных и муниципальных услуг"</t>
  </si>
  <si>
    <t xml:space="preserve">    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</t>
  </si>
  <si>
    <t xml:space="preserve">      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</t>
  </si>
  <si>
    <t xml:space="preserve">      Подпрограмма "Развитие малого и среднего предпринимательства в Савинском муниципальном районе"</t>
  </si>
  <si>
    <t xml:space="preserve">          Основное мероприятие "Поддержка начинающих субъектов малого и среднего предпринимательства"</t>
  </si>
  <si>
    <t xml:space="preserve">            Осуществление полномочий по созданию условий для развития малого и среднего предпринимательства</t>
  </si>
  <si>
    <t xml:space="preserve">    Муниципальная программа Савинского муниципального района "Развитие транспортной системы Савинского муниципального района"</t>
  </si>
  <si>
    <t xml:space="preserve">      Подпрограмма "Развитие и содержание автомобильных дорог общего пользования местного значения"</t>
  </si>
  <si>
    <t xml:space="preserve">          Основное мероприятие "Дорожная деятельность"</t>
  </si>
  <si>
    <t xml:space="preserve">            Ремонт, капитальный ремонт дорог общего пользования местного значения</t>
  </si>
  <si>
    <t xml:space="preserve">            Содержание дорог общего пользования местного значения вне границ населенных пунктов в границах муниципального района</t>
  </si>
  <si>
    <t xml:space="preserve">            Осуществление полномочий по содержанию автомобильных дорог местного значения в границах населенных пунктов</t>
  </si>
  <si>
    <t xml:space="preserve">            Осуществление полномочий по ремонту автомобильных дорог местного значения в границах населенных пунктов</t>
  </si>
  <si>
    <t xml:space="preserve">      Подпрограмма "Субсидирование транспортного обслуживания населения Савинского муниципального района"</t>
  </si>
  <si>
    <t xml:space="preserve">          Основное мероприятие "Создание условий для предоставления транспортных услуг населению"</t>
  </si>
  <si>
    <t xml:space="preserve">    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</t>
  </si>
  <si>
    <t xml:space="preserve">      Подпрограмма "Формирование законопослушного поведения участников дорожного движения"</t>
  </si>
  <si>
    <t xml:space="preserve">          Основное мероприятие "Развитие системы предупреждения опасного поведения участник дорожного движения"</t>
  </si>
  <si>
    <t xml:space="preserve">            Обучение детей и подростков Правилам дорожного движения, формирование у детей навыков безопасного поведения на дорогах</t>
  </si>
  <si>
    <t xml:space="preserve">            Изготовление средств наглядной агитации (аншлаги, плакаты)</t>
  </si>
  <si>
    <t xml:space="preserve">    Муниципальная программа Савинского муниципального района "Развитие сельского хозяйства в Савинском муниципальном районе"</t>
  </si>
  <si>
    <t xml:space="preserve">      Подпрограмма "Устойчивое развитие сельских территорий Савинского муниципального района"</t>
  </si>
  <si>
    <t xml:space="preserve">          Основное мероприятие "Комплексное обустройство объектами социальной и инженерной инфраструктуры населенных пунктов, расположенных в сельской местности"</t>
  </si>
  <si>
    <t xml:space="preserve">            Комплексное обустройство объектами социальной и инженерной инфраструктуры населенных пунктов, расположенных в сельской местности</t>
  </si>
  <si>
    <t xml:space="preserve">    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</si>
  <si>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    Подпрограмма "Обеспечение финансирования непредвиденных расходов бюджета Савинского муниципального района"</t>
  </si>
  <si>
    <t xml:space="preserve">          Основное мероприятие "Управление резервными средствами муниципального района"</t>
  </si>
  <si>
    <t xml:space="preserve">            Резервный фонд администрации Савинского муниципального района</t>
  </si>
  <si>
    <t xml:space="preserve">      Подпрограмма "Обеспечение деятельности финансового управления администрации Савинского муниципального района"</t>
  </si>
  <si>
    <t xml:space="preserve">            Обеспечение деятельности финансового управления администрации Савинского муниципального района</t>
  </si>
  <si>
    <t xml:space="preserve">    Муниципальная программа Савинского муниципального района "Развитие местного самоуправления в Савинском муниципальном районе"</t>
  </si>
  <si>
    <t xml:space="preserve">      Подпрограмма "Развитие муниципальной службы"</t>
  </si>
  <si>
    <t xml:space="preserve">            Уплата членских взносов в Совет муниципальных образований Ивановской области</t>
  </si>
  <si>
    <t xml:space="preserve">            Подготовка, переподготовка, обучение и повышение квалификации муниципальных служащих и лиц, находящихся в резерве управленческих кадров</t>
  </si>
  <si>
    <t xml:space="preserve">      Подпрограмма "Пенсионное обеспечение муниципальных служащих"</t>
  </si>
  <si>
    <t xml:space="preserve">          Основное мероприятие "Пенсионное обеспечение муниципальных служащих"</t>
  </si>
  <si>
    <t xml:space="preserve">            Выплата пенсий за выслугу лет лицам, замещавшим выборные муниципальные должности и должности муниципальной службы Савинского муниципального района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</si>
  <si>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</si>
  <si>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 xml:space="preserve">          Основное мероприятие "Информационная открытость деятельности органов местного самоуправления"</t>
  </si>
  <si>
    <t xml:space="preserve">    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</t>
  </si>
  <si>
    <t xml:space="preserve">            Обслуживание сайта Савинского муниципального района</t>
  </si>
  <si>
    <t xml:space="preserve">          Основное мероприятие "Межрегиональное и межмуниципальное сотрудничество"</t>
  </si>
  <si>
    <t xml:space="preserve">            Организация приема делегаций</t>
  </si>
  <si>
    <t xml:space="preserve">          Основное мероприятие "Поддержка социально-ориентированных некоммерческих организаций"</t>
  </si>
  <si>
    <t xml:space="preserve">            Гранты социально-ориентированным некоммерческим организациям</t>
  </si>
  <si>
    <t xml:space="preserve">      Подпрограмма "Организация проведения государственных и профессиональных праздников, знаменательных дат и культурно-массовых мероприятий"</t>
  </si>
  <si>
    <t xml:space="preserve">            Мероприятия посвященные государственным и профессиональным праздникам, знаменательным датам</t>
  </si>
  <si>
    <t xml:space="preserve">            Организация и проведение культурно-массовых мероприятий</t>
  </si>
  <si>
    <t xml:space="preserve">      Подпрограмма "Поощрение отдельных категорий граждан"</t>
  </si>
  <si>
    <t xml:space="preserve">          Основное мероприятие "Поощрение отдельных категорий граждан"</t>
  </si>
  <si>
    <t xml:space="preserve">            Приобретение ценных подарков</t>
  </si>
  <si>
    <t xml:space="preserve">            Выплата вознаграждений</t>
  </si>
  <si>
    <t xml:space="preserve">      Подпрограмма "Обеспечение деятельности органов местного самоуправления Савинского муниципального района"</t>
  </si>
  <si>
    <t xml:space="preserve">          Основное мероприятие "Обеспечение деятельности лиц, замещающих муниципальные должности Савинского муниципального района"</t>
  </si>
  <si>
    <t xml:space="preserve">            Обеспечение деятельности главы Савинского муниципального района</t>
  </si>
  <si>
    <t xml:space="preserve">            Обеспечение деятельности администрации Савинского муниципального района</t>
  </si>
  <si>
    <t xml:space="preserve">    Муниципальная программа Савинского муниципального района "Управление муниципальным имуществом Савинского муниципального района"</t>
  </si>
  <si>
    <t xml:space="preserve">      Подпрограмма "Управление и распоряжение муниципальным имуществом Савинского муниципального района"</t>
  </si>
  <si>
    <t xml:space="preserve">          Основное мероприятие "Управление и распоряжение муниципальным имуществом"</t>
  </si>
  <si>
    <t xml:space="preserve">            Изготовление технической документации на недвижимое имущество Савинского муниципального района</t>
  </si>
  <si>
    <t xml:space="preserve">       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</t>
  </si>
  <si>
    <t xml:space="preserve">            Обеспечение сохранности и содержания имущества казны Савинского муниципального района</t>
  </si>
  <si>
    <t xml:space="preserve">      Подпрограмма "Управление и распоряжение земельными ресурсами Савинского муниципального района"</t>
  </si>
  <si>
    <t xml:space="preserve">          Основное мероприятие "Управление и распоряжение земельными ресурсами"</t>
  </si>
  <si>
    <t xml:space="preserve">            Формирование земельных участков для исполнения полномочий Савинского муниципального района</t>
  </si>
  <si>
    <t xml:space="preserve">            Оценка рыночной стоимости земельных участков, размера платы за право заключения договоров аренды</t>
  </si>
  <si>
    <t xml:space="preserve">            Формирование земельных участков в границах поселения</t>
  </si>
  <si>
    <t xml:space="preserve">    Муниципальная программа Савинского муниципального района "Развитие туризма на территории Савинского муниципального района"</t>
  </si>
  <si>
    <t xml:space="preserve">      Подпрограмма "Развитие событийного туризма в Савинском муниципальном районе"</t>
  </si>
  <si>
    <t xml:space="preserve">          Основное мероприятие "Разработка и реализация комплекса мероприятий, направленных на популяризацию туристической привлекательности Савинского муниципального района, содействие развитию событийного туризма"</t>
  </si>
  <si>
    <t xml:space="preserve">            Осуществление полномочий по созданию условий для развития туризма</t>
  </si>
  <si>
    <t xml:space="preserve">    Муниципальная программа Савинского муниципального района "Улучшение условий и охраны труда в Савинском муниципальном районе"</t>
  </si>
  <si>
    <t xml:space="preserve">      Подпрограмма "Улучшение условий и охраны труда в муниципальных учреждениях"</t>
  </si>
  <si>
    <t xml:space="preserve">          Основное мероприятие "Совершенствование охраны труда"</t>
  </si>
  <si>
    <t xml:space="preserve">            Обучение по охране труда и повышение уровня квалификации специалистов</t>
  </si>
  <si>
    <t xml:space="preserve">            Проведение обязательных предварительных и периодических медицинских осмотров</t>
  </si>
  <si>
    <t xml:space="preserve">    Муниципальная программа Савинского муниципального района "Социальная поддержка граждан в Савинском муниципальном районе"</t>
  </si>
  <si>
    <t xml:space="preserve">      Подпрограмма "Социальная поддержка детей-сирот и детей, оставшихся без попечения родителей"</t>
  </si>
  <si>
    <t xml:space="preserve">          Основное мероприятие "Предоставление мер социальной поддержки детям-сиротам и детям, оставшимся без попечения родителей"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</si>
  <si>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</si>
  <si>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 РАСХОДОВ ПО ПРОГРАММАМ:</t>
  </si>
  <si>
    <t>% в общей сумме расходов</t>
  </si>
  <si>
    <t xml:space="preserve">    Непрограммные направления деятельности исполнительных органов местного самоуправления Савинского муниципального района</t>
  </si>
  <si>
    <t xml:space="preserve">      Иные непрограммные мероприятия</t>
  </si>
  <si>
    <t xml:space="preserve">            Обеспечение деятельности библиотек</t>
  </si>
  <si>
    <t xml:space="preserve">            Подготовка и утверждение документов территориального планирования</t>
  </si>
  <si>
    <t xml:space="preserve">            Субсидии в целях возмещения затрат, связанных с оказанием услуг по содержанию нежилых помещений</t>
  </si>
  <si>
    <t xml:space="preserve">            Осуществление полномочий по организации библиотечного обслуживания населения</t>
  </si>
  <si>
    <t xml:space="preserve">            Осуществление полномочий по созданию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</si>
  <si>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</si>
  <si>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   Осуществление отдельных государственных полномочий в сфере административных правонарушений</t>
  </si>
  <si>
    <t xml:space="preserve">            Комплектование книжных фондов библиотек муниципальных образований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</si>
  <si>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</si>
  <si>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</si>
  <si>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Составление (изменение) списков кандидатов в присяжные заседатели федеральных судов общей юрисдикции в Российской Федерации</t>
  </si>
  <si>
    <t>ВСЕГО РАСХОДОВ ПО НЕПРОГРАММНЫМ НАПРАВЛЕНИЯМ ДЕЯТЕЛЬНОСТИ:</t>
  </si>
  <si>
    <t>ВСЕГО РАСХОДОВ:</t>
  </si>
  <si>
    <t>Объем расходов на реализацию мероприятий муниципальных программ Савинского муниципального района в 2019 году</t>
  </si>
  <si>
    <t>Исполнено, руб.</t>
  </si>
  <si>
    <t>% исполнения</t>
  </si>
  <si>
    <t xml:space="preserve">      Наказы избирателей депутатам Ивановской областной Думы</t>
  </si>
  <si>
    <t xml:space="preserve">        Иные непрограммные мероприятия</t>
  </si>
  <si>
    <t xml:space="preserve">              Укрепление материально-технической базы муниципальных образовательных организаций Ивановской области</t>
  </si>
  <si>
    <t xml:space="preserve">    Мероприятия по проекту "Общеобразовательная школа на 700 учащихся в п. Савино Ивановской области"</t>
  </si>
  <si>
    <t xml:space="preserve">     Подключение и обслуживание газораспределительных сетей</t>
  </si>
  <si>
    <t xml:space="preserve">     Обеспечение функционирования многофункциональных центров предоставления государственных и муниципальных услуг</t>
  </si>
  <si>
    <t xml:space="preserve">     Проведение неотложных аварийно-восстановительных работ</t>
  </si>
  <si>
    <r>
      <t xml:space="preserve">      Подпрограмма "Обеспечение деятельности </t>
    </r>
    <r>
      <rPr>
        <sz val="12"/>
        <color indexed="8"/>
        <rFont val="Times New Roman"/>
        <family val="1"/>
      </rPr>
      <t>о</t>
    </r>
    <r>
      <rPr>
        <b/>
        <sz val="12"/>
        <color indexed="8"/>
        <rFont val="Times New Roman"/>
        <family val="1"/>
      </rPr>
      <t>тдела образования администрации Савинского муниципального района"</t>
    </r>
  </si>
  <si>
    <t>по состоянию на 01.07.2019 год</t>
  </si>
  <si>
    <t xml:space="preserve">     Федеральный проект "Современная школа"</t>
  </si>
  <si>
    <t xml:space="preserve">            Федеральный проект "Успех каждого ребенка"</t>
  </si>
  <si>
    <t xml:space="preserve">              Субсидии в целях финансового обеспечения затрат в связи с оказанием услуг</t>
  </si>
  <si>
    <t xml:space="preserve">              Осуществление полномочий по созданию условий для организации досуга и обеспечения жителей поселения услугами организаций культуры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</si>
</sst>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8" fillId="0" borderId="3" xfId="58" applyNumberFormat="1" applyFont="1" applyBorder="1" applyAlignment="1" applyProtection="1">
      <alignment horizontal="left"/>
      <protection locked="0"/>
    </xf>
    <xf numFmtId="4" fontId="3" fillId="0" borderId="16" xfId="40" applyNumberFormat="1" applyFont="1" applyBorder="1" applyAlignment="1" applyProtection="1">
      <alignment shrinkToFit="1"/>
      <protection/>
    </xf>
    <xf numFmtId="0" fontId="3" fillId="38" borderId="15" xfId="55" applyNumberFormat="1" applyFont="1" applyFill="1" applyBorder="1" applyAlignment="1" applyProtection="1">
      <alignment horizontal="justify" vertical="top" wrapText="1"/>
      <protection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3" fillId="0" borderId="18" xfId="40" applyNumberFormat="1" applyFont="1" applyBorder="1" applyAlignment="1" applyProtection="1">
      <alignment vertical="top"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48" fillId="0" borderId="16" xfId="58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64" fontId="7" fillId="0" borderId="16" xfId="0" applyNumberFormat="1" applyFont="1" applyBorder="1" applyAlignment="1" applyProtection="1">
      <alignment vertical="top"/>
      <protection locked="0"/>
    </xf>
    <xf numFmtId="164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64" fontId="7" fillId="0" borderId="16" xfId="0" applyNumberFormat="1" applyFont="1" applyBorder="1" applyAlignment="1" applyProtection="1">
      <alignment horizontal="right"/>
      <protection locked="0"/>
    </xf>
    <xf numFmtId="164" fontId="7" fillId="0" borderId="16" xfId="0" applyNumberFormat="1" applyFont="1" applyBorder="1" applyAlignment="1" applyProtection="1">
      <alignment/>
      <protection locked="0"/>
    </xf>
    <xf numFmtId="0" fontId="3" fillId="38" borderId="16" xfId="55" applyNumberFormat="1" applyFont="1" applyFill="1" applyBorder="1" applyAlignment="1" applyProtection="1">
      <alignment horizontal="justify" vertical="top" wrapText="1"/>
      <protection/>
    </xf>
    <xf numFmtId="0" fontId="5" fillId="38" borderId="16" xfId="55" applyNumberFormat="1" applyFont="1" applyFill="1" applyBorder="1" applyAlignment="1" applyProtection="1">
      <alignment horizontal="justify" vertical="top" wrapText="1"/>
      <protection/>
    </xf>
    <xf numFmtId="4" fontId="5" fillId="39" borderId="18" xfId="60" applyNumberFormat="1" applyFont="1" applyFill="1" applyBorder="1" applyAlignment="1" applyProtection="1">
      <alignment horizontal="right" vertical="top" shrinkToFit="1"/>
      <protection/>
    </xf>
    <xf numFmtId="0" fontId="0" fillId="0" borderId="0" xfId="0" applyFont="1" applyAlignment="1" applyProtection="1">
      <alignment/>
      <protection locked="0"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48" fillId="0" borderId="19" xfId="58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21" xfId="47" applyNumberFormat="1" applyFont="1" applyBorder="1" applyAlignment="1" applyProtection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0"/>
  <sheetViews>
    <sheetView showGridLines="0" tabSelected="1" zoomScaleSheetLayoutView="100" zoomScalePageLayoutView="0" workbookViewId="0" topLeftCell="A1">
      <selection activeCell="C11" sqref="C11"/>
    </sheetView>
  </sheetViews>
  <sheetFormatPr defaultColWidth="9.140625" defaultRowHeight="15" outlineLevelRow="5"/>
  <cols>
    <col min="1" max="1" width="43.28125" style="1" customWidth="1"/>
    <col min="2" max="2" width="14.28125" style="1" customWidth="1"/>
    <col min="3" max="4" width="11.7109375" style="1" customWidth="1"/>
    <col min="5" max="5" width="11.57421875" style="1" customWidth="1"/>
    <col min="6" max="6" width="13.8515625" style="1" customWidth="1"/>
    <col min="7" max="7" width="11.00390625" style="1" customWidth="1"/>
    <col min="8" max="8" width="11.8515625" style="1" customWidth="1"/>
    <col min="9" max="9" width="11.28125" style="1" customWidth="1"/>
    <col min="10" max="10" width="9.140625" style="19" customWidth="1"/>
    <col min="11" max="16384" width="9.140625" style="1" customWidth="1"/>
  </cols>
  <sheetData>
    <row r="1" spans="1:9" ht="16.5">
      <c r="A1" s="37" t="s">
        <v>211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9" t="s">
        <v>222</v>
      </c>
      <c r="B2" s="40"/>
      <c r="C2" s="40"/>
      <c r="D2" s="40"/>
      <c r="E2" s="40"/>
      <c r="F2" s="38"/>
      <c r="G2" s="38"/>
      <c r="H2" s="38"/>
      <c r="I2" s="38"/>
    </row>
    <row r="3" spans="1:9" ht="18.75">
      <c r="A3" s="22"/>
      <c r="B3" s="23"/>
      <c r="C3" s="23"/>
      <c r="D3" s="23"/>
      <c r="E3" s="23"/>
      <c r="F3" s="18"/>
      <c r="G3" s="18"/>
      <c r="H3" s="18"/>
      <c r="I3" s="18"/>
    </row>
    <row r="4" spans="2:9" ht="15.75">
      <c r="B4" s="2"/>
      <c r="C4" s="2"/>
      <c r="D4" s="2"/>
      <c r="E4" s="2"/>
      <c r="F4" s="2"/>
      <c r="G4" s="2"/>
      <c r="H4" s="2"/>
      <c r="I4" s="2"/>
    </row>
    <row r="5" spans="1:10" ht="15.75" customHeight="1">
      <c r="A5" s="41" t="s">
        <v>0</v>
      </c>
      <c r="B5" s="36" t="s">
        <v>1</v>
      </c>
      <c r="C5" s="36" t="s">
        <v>2</v>
      </c>
      <c r="D5" s="36"/>
      <c r="E5" s="36"/>
      <c r="F5" s="34" t="s">
        <v>212</v>
      </c>
      <c r="G5" s="36" t="s">
        <v>2</v>
      </c>
      <c r="H5" s="36"/>
      <c r="I5" s="36"/>
      <c r="J5" s="32" t="s">
        <v>213</v>
      </c>
    </row>
    <row r="6" spans="1:10" ht="33.75" customHeight="1">
      <c r="A6" s="42"/>
      <c r="B6" s="34"/>
      <c r="C6" s="3" t="s">
        <v>3</v>
      </c>
      <c r="D6" s="3" t="s">
        <v>4</v>
      </c>
      <c r="E6" s="3" t="s">
        <v>5</v>
      </c>
      <c r="F6" s="35"/>
      <c r="G6" s="3" t="s">
        <v>3</v>
      </c>
      <c r="H6" s="3" t="s">
        <v>4</v>
      </c>
      <c r="I6" s="3" t="s">
        <v>5</v>
      </c>
      <c r="J6" s="33"/>
    </row>
    <row r="7" spans="1:10" ht="63" outlineLevel="1">
      <c r="A7" s="4" t="s">
        <v>6</v>
      </c>
      <c r="B7" s="5">
        <f>SUM(B8+B14+B26+B33+B38+B42+B45+B50+B54+B57)</f>
        <v>293369786.14000005</v>
      </c>
      <c r="C7" s="5">
        <f aca="true" t="shared" si="0" ref="C7:I7">SUM(C8+C14+C26+C33+C38+C42+C45+C50+C54+C57)</f>
        <v>148293354.9</v>
      </c>
      <c r="D7" s="5">
        <f t="shared" si="0"/>
        <v>86529957.25</v>
      </c>
      <c r="E7" s="5">
        <f t="shared" si="0"/>
        <v>58546473.989999995</v>
      </c>
      <c r="F7" s="5">
        <f t="shared" si="0"/>
        <v>92646916.34000002</v>
      </c>
      <c r="G7" s="5">
        <f t="shared" si="0"/>
        <v>18636468.26</v>
      </c>
      <c r="H7" s="5">
        <f t="shared" si="0"/>
        <v>45364045.05</v>
      </c>
      <c r="I7" s="5">
        <f t="shared" si="0"/>
        <v>28646403.03</v>
      </c>
      <c r="J7" s="20">
        <f>SUM(F7/B7)*100</f>
        <v>31.58025151771684</v>
      </c>
    </row>
    <row r="8" spans="1:10" ht="15.75" outlineLevel="2">
      <c r="A8" s="4" t="s">
        <v>7</v>
      </c>
      <c r="B8" s="5">
        <f aca="true" t="shared" si="1" ref="B8:I8">SUM(B9)</f>
        <v>45063810.34</v>
      </c>
      <c r="C8" s="5">
        <f t="shared" si="1"/>
        <v>0</v>
      </c>
      <c r="D8" s="5">
        <f t="shared" si="1"/>
        <v>23176533.14</v>
      </c>
      <c r="E8" s="5">
        <f t="shared" si="1"/>
        <v>21887277.2</v>
      </c>
      <c r="F8" s="5">
        <f t="shared" si="1"/>
        <v>21778445.85</v>
      </c>
      <c r="G8" s="5">
        <f t="shared" si="1"/>
        <v>0</v>
      </c>
      <c r="H8" s="5">
        <f t="shared" si="1"/>
        <v>11666987.299999999</v>
      </c>
      <c r="I8" s="5">
        <f t="shared" si="1"/>
        <v>10111458.55</v>
      </c>
      <c r="J8" s="20">
        <f aca="true" t="shared" si="2" ref="J8:J84">SUM(F8/B8)*100</f>
        <v>48.328016840308756</v>
      </c>
    </row>
    <row r="9" spans="1:10" ht="31.5" outlineLevel="4">
      <c r="A9" s="4" t="s">
        <v>8</v>
      </c>
      <c r="B9" s="5">
        <f aca="true" t="shared" si="3" ref="B9:I9">SUM(B10:B13)</f>
        <v>45063810.34</v>
      </c>
      <c r="C9" s="5">
        <f t="shared" si="3"/>
        <v>0</v>
      </c>
      <c r="D9" s="5">
        <f t="shared" si="3"/>
        <v>23176533.14</v>
      </c>
      <c r="E9" s="5">
        <f t="shared" si="3"/>
        <v>21887277.2</v>
      </c>
      <c r="F9" s="5">
        <f t="shared" si="3"/>
        <v>21778445.85</v>
      </c>
      <c r="G9" s="5">
        <f t="shared" si="3"/>
        <v>0</v>
      </c>
      <c r="H9" s="5">
        <f t="shared" si="3"/>
        <v>11666987.299999999</v>
      </c>
      <c r="I9" s="5">
        <f t="shared" si="3"/>
        <v>10111458.55</v>
      </c>
      <c r="J9" s="20">
        <f t="shared" si="2"/>
        <v>48.328016840308756</v>
      </c>
    </row>
    <row r="10" spans="1:10" ht="32.25" customHeight="1" outlineLevel="5">
      <c r="A10" s="6" t="s">
        <v>9</v>
      </c>
      <c r="B10" s="7">
        <f>SUM(C10+D10+E10)</f>
        <v>21887277.2</v>
      </c>
      <c r="C10" s="7"/>
      <c r="D10" s="7"/>
      <c r="E10" s="8">
        <v>21887277.2</v>
      </c>
      <c r="F10" s="7">
        <f>SUM(G10+H10+I10)</f>
        <v>10111458.55</v>
      </c>
      <c r="G10" s="7"/>
      <c r="H10" s="7"/>
      <c r="I10" s="8">
        <v>10111458.55</v>
      </c>
      <c r="J10" s="21">
        <f t="shared" si="2"/>
        <v>46.19788225645537</v>
      </c>
    </row>
    <row r="11" spans="1:10" ht="187.5" customHeight="1" outlineLevel="5">
      <c r="A11" s="6" t="s">
        <v>10</v>
      </c>
      <c r="B11" s="7">
        <f>SUM(C11+D11+E11)</f>
        <v>219942</v>
      </c>
      <c r="C11" s="7"/>
      <c r="D11" s="7">
        <v>219942</v>
      </c>
      <c r="E11" s="8"/>
      <c r="F11" s="7">
        <f>SUM(G11+H11+I11)</f>
        <v>55684.4</v>
      </c>
      <c r="G11" s="7"/>
      <c r="H11" s="7">
        <v>55684.4</v>
      </c>
      <c r="I11" s="8"/>
      <c r="J11" s="21">
        <f t="shared" si="2"/>
        <v>25.317765592747175</v>
      </c>
    </row>
    <row r="12" spans="1:10" ht="123" customHeight="1" outlineLevel="5">
      <c r="A12" s="6" t="s">
        <v>11</v>
      </c>
      <c r="B12" s="7">
        <f>SUM(C12+D12+E12)</f>
        <v>711389.14</v>
      </c>
      <c r="C12" s="7"/>
      <c r="D12" s="7">
        <v>711389.14</v>
      </c>
      <c r="E12" s="8"/>
      <c r="F12" s="7">
        <f>SUM(G12+H12+I12)</f>
        <v>217961.55</v>
      </c>
      <c r="G12" s="7"/>
      <c r="H12" s="7">
        <v>217961.55</v>
      </c>
      <c r="I12" s="8"/>
      <c r="J12" s="21">
        <f t="shared" si="2"/>
        <v>30.638863843212448</v>
      </c>
    </row>
    <row r="13" spans="1:10" ht="233.25" customHeight="1" outlineLevel="5">
      <c r="A13" s="6" t="s">
        <v>12</v>
      </c>
      <c r="B13" s="7">
        <f>SUM(C13+D13+E13)</f>
        <v>22245202</v>
      </c>
      <c r="C13" s="7"/>
      <c r="D13" s="7">
        <v>22245202</v>
      </c>
      <c r="E13" s="8"/>
      <c r="F13" s="7">
        <f>SUM(G13+H13+I13)</f>
        <v>11393341.35</v>
      </c>
      <c r="G13" s="7"/>
      <c r="H13" s="7">
        <v>11393341.35</v>
      </c>
      <c r="I13" s="8"/>
      <c r="J13" s="21">
        <f t="shared" si="2"/>
        <v>51.21707301196905</v>
      </c>
    </row>
    <row r="14" spans="1:10" ht="30" customHeight="1" outlineLevel="2">
      <c r="A14" s="4" t="s">
        <v>13</v>
      </c>
      <c r="B14" s="5">
        <f>SUM(B15+B20+B22+B24)</f>
        <v>229876962.26999998</v>
      </c>
      <c r="C14" s="5">
        <f aca="true" t="shared" si="4" ref="C14:I14">SUM(C15+C20+C22+C24)</f>
        <v>148293354.9</v>
      </c>
      <c r="D14" s="5">
        <f t="shared" si="4"/>
        <v>61655722.17</v>
      </c>
      <c r="E14" s="5">
        <f t="shared" si="4"/>
        <v>19927885.2</v>
      </c>
      <c r="F14" s="5">
        <f t="shared" si="4"/>
        <v>61555803.150000006</v>
      </c>
      <c r="G14" s="5">
        <f t="shared" si="4"/>
        <v>18636468.26</v>
      </c>
      <c r="H14" s="5">
        <f t="shared" si="4"/>
        <v>32911059.950000003</v>
      </c>
      <c r="I14" s="5">
        <f t="shared" si="4"/>
        <v>10008274.940000001</v>
      </c>
      <c r="J14" s="20">
        <f t="shared" si="2"/>
        <v>26.77771732414846</v>
      </c>
    </row>
    <row r="15" spans="1:10" ht="31.5" outlineLevel="4">
      <c r="A15" s="4" t="s">
        <v>14</v>
      </c>
      <c r="B15" s="5">
        <f aca="true" t="shared" si="5" ref="B15:I15">SUM(B16:B19)</f>
        <v>70390051.28999999</v>
      </c>
      <c r="C15" s="5">
        <f t="shared" si="5"/>
        <v>0</v>
      </c>
      <c r="D15" s="5">
        <f t="shared" si="5"/>
        <v>50655034</v>
      </c>
      <c r="E15" s="5">
        <f t="shared" si="5"/>
        <v>19735017.29</v>
      </c>
      <c r="F15" s="5">
        <f t="shared" si="5"/>
        <v>41443343.81</v>
      </c>
      <c r="G15" s="5">
        <f t="shared" si="5"/>
        <v>0</v>
      </c>
      <c r="H15" s="5">
        <f t="shared" si="5"/>
        <v>31508315.01</v>
      </c>
      <c r="I15" s="5">
        <f t="shared" si="5"/>
        <v>9935028.8</v>
      </c>
      <c r="J15" s="20">
        <f t="shared" si="2"/>
        <v>58.8767063675768</v>
      </c>
    </row>
    <row r="16" spans="1:10" ht="47.25" outlineLevel="5">
      <c r="A16" s="6" t="s">
        <v>15</v>
      </c>
      <c r="B16" s="7">
        <f>SUM(C16+D16+E16)</f>
        <v>18404517.29</v>
      </c>
      <c r="C16" s="7"/>
      <c r="D16" s="7"/>
      <c r="E16" s="8">
        <v>18404517.29</v>
      </c>
      <c r="F16" s="7">
        <f>SUM(G16+H16+I16)</f>
        <v>9078427.8</v>
      </c>
      <c r="G16" s="7"/>
      <c r="H16" s="7"/>
      <c r="I16" s="8">
        <v>9078427.8</v>
      </c>
      <c r="J16" s="21">
        <f>SUM(F16/B16)*100</f>
        <v>49.327171459871536</v>
      </c>
    </row>
    <row r="17" spans="1:10" ht="47.25" outlineLevel="5">
      <c r="A17" s="6" t="s">
        <v>16</v>
      </c>
      <c r="B17" s="7">
        <f>SUM(C17+D17+E17)</f>
        <v>1330500</v>
      </c>
      <c r="C17" s="7"/>
      <c r="D17" s="7"/>
      <c r="E17" s="8">
        <v>1330500</v>
      </c>
      <c r="F17" s="7">
        <f>SUM(G17+H17+I17)</f>
        <v>856601</v>
      </c>
      <c r="G17" s="7"/>
      <c r="H17" s="7"/>
      <c r="I17" s="8">
        <v>856601</v>
      </c>
      <c r="J17" s="21">
        <f t="shared" si="2"/>
        <v>64.38188650883127</v>
      </c>
    </row>
    <row r="18" spans="1:10" ht="127.5" customHeight="1" outlineLevel="5">
      <c r="A18" s="6" t="s">
        <v>17</v>
      </c>
      <c r="B18" s="7">
        <f>SUM(C18+D18+E18)</f>
        <v>34714</v>
      </c>
      <c r="C18" s="7"/>
      <c r="D18" s="7">
        <v>34714</v>
      </c>
      <c r="E18" s="8"/>
      <c r="F18" s="7">
        <f>SUM(G18+H18+I18)</f>
        <v>0</v>
      </c>
      <c r="G18" s="7"/>
      <c r="H18" s="7"/>
      <c r="I18" s="8"/>
      <c r="J18" s="21">
        <f t="shared" si="2"/>
        <v>0</v>
      </c>
    </row>
    <row r="19" spans="1:10" ht="221.25" customHeight="1" outlineLevel="5">
      <c r="A19" s="6" t="s">
        <v>18</v>
      </c>
      <c r="B19" s="7">
        <f>SUM(C19+D19+E19)</f>
        <v>50620320</v>
      </c>
      <c r="C19" s="7"/>
      <c r="D19" s="7">
        <v>50620320</v>
      </c>
      <c r="E19" s="8"/>
      <c r="F19" s="7">
        <f>SUM(G19+H19+I19)</f>
        <v>31508315.01</v>
      </c>
      <c r="G19" s="7"/>
      <c r="H19" s="7">
        <v>31508315.01</v>
      </c>
      <c r="I19" s="8"/>
      <c r="J19" s="21">
        <f>SUM(F19/B19)*100</f>
        <v>62.24440108241118</v>
      </c>
    </row>
    <row r="20" spans="1:10" ht="31.5" outlineLevel="4">
      <c r="A20" s="4" t="s">
        <v>20</v>
      </c>
      <c r="B20" s="5">
        <f>SUM(B21)</f>
        <v>43600</v>
      </c>
      <c r="C20" s="5">
        <f aca="true" t="shared" si="6" ref="C20:I20">SUM(C21)</f>
        <v>0</v>
      </c>
      <c r="D20" s="5">
        <f t="shared" si="6"/>
        <v>0</v>
      </c>
      <c r="E20" s="5">
        <f t="shared" si="6"/>
        <v>43600</v>
      </c>
      <c r="F20" s="5">
        <f t="shared" si="6"/>
        <v>42557</v>
      </c>
      <c r="G20" s="5">
        <f t="shared" si="6"/>
        <v>0</v>
      </c>
      <c r="H20" s="5">
        <f t="shared" si="6"/>
        <v>0</v>
      </c>
      <c r="I20" s="5">
        <f t="shared" si="6"/>
        <v>42557</v>
      </c>
      <c r="J20" s="20">
        <f t="shared" si="2"/>
        <v>97.60779816513761</v>
      </c>
    </row>
    <row r="21" spans="1:11" ht="48.75" customHeight="1" outlineLevel="4">
      <c r="A21" s="6" t="s">
        <v>217</v>
      </c>
      <c r="B21" s="7">
        <f>SUM(C21+D21+E21)</f>
        <v>43600</v>
      </c>
      <c r="C21" s="7"/>
      <c r="D21" s="7"/>
      <c r="E21" s="7">
        <v>43600</v>
      </c>
      <c r="F21" s="7">
        <f>SUM(G21+H21+I21)</f>
        <v>42557</v>
      </c>
      <c r="G21" s="7"/>
      <c r="H21" s="7"/>
      <c r="I21" s="7">
        <v>42557</v>
      </c>
      <c r="J21" s="21">
        <f t="shared" si="2"/>
        <v>97.60779816513761</v>
      </c>
      <c r="K21" s="29"/>
    </row>
    <row r="22" spans="1:11" ht="31.5" customHeight="1" outlineLevel="4">
      <c r="A22" s="4" t="s">
        <v>223</v>
      </c>
      <c r="B22" s="5">
        <f>SUM(B23)</f>
        <v>157280326.23</v>
      </c>
      <c r="C22" s="5">
        <f aca="true" t="shared" si="7" ref="C22:I22">SUM(C23)</f>
        <v>146152000</v>
      </c>
      <c r="D22" s="5">
        <f t="shared" si="7"/>
        <v>11000688.17</v>
      </c>
      <c r="E22" s="5">
        <f t="shared" si="7"/>
        <v>127638.06</v>
      </c>
      <c r="F22" s="5">
        <f t="shared" si="7"/>
        <v>20069902.340000004</v>
      </c>
      <c r="G22" s="5">
        <f t="shared" si="7"/>
        <v>18636468.26</v>
      </c>
      <c r="H22" s="5">
        <f t="shared" si="7"/>
        <v>1402744.94</v>
      </c>
      <c r="I22" s="5">
        <f t="shared" si="7"/>
        <v>30689.14</v>
      </c>
      <c r="J22" s="20">
        <f t="shared" si="2"/>
        <v>12.760593025888465</v>
      </c>
      <c r="K22" s="29"/>
    </row>
    <row r="23" spans="1:10" ht="161.25" customHeight="1" outlineLevel="5">
      <c r="A23" s="6" t="s">
        <v>21</v>
      </c>
      <c r="B23" s="7">
        <f>SUM(C23+D23+E23)</f>
        <v>157280326.23</v>
      </c>
      <c r="C23" s="7">
        <v>146152000</v>
      </c>
      <c r="D23" s="7">
        <v>11000688.17</v>
      </c>
      <c r="E23" s="8">
        <v>127638.06</v>
      </c>
      <c r="F23" s="7">
        <f>SUM(G23+H23+I23)</f>
        <v>20069902.340000004</v>
      </c>
      <c r="G23" s="7">
        <v>18636468.26</v>
      </c>
      <c r="H23" s="7">
        <v>1402744.94</v>
      </c>
      <c r="I23" s="8">
        <v>30689.14</v>
      </c>
      <c r="J23" s="21">
        <f t="shared" si="2"/>
        <v>12.760593025888465</v>
      </c>
    </row>
    <row r="24" spans="1:10" ht="33.75" customHeight="1" outlineLevel="5">
      <c r="A24" s="4" t="s">
        <v>224</v>
      </c>
      <c r="B24" s="5">
        <f>SUM(B25)</f>
        <v>2162984.75</v>
      </c>
      <c r="C24" s="5">
        <f aca="true" t="shared" si="8" ref="C24:I24">SUM(C25)</f>
        <v>2141354.9</v>
      </c>
      <c r="D24" s="5">
        <f t="shared" si="8"/>
        <v>0</v>
      </c>
      <c r="E24" s="5">
        <f t="shared" si="8"/>
        <v>21629.85</v>
      </c>
      <c r="F24" s="5">
        <f t="shared" si="8"/>
        <v>0</v>
      </c>
      <c r="G24" s="5">
        <f t="shared" si="8"/>
        <v>0</v>
      </c>
      <c r="H24" s="5">
        <f t="shared" si="8"/>
        <v>0</v>
      </c>
      <c r="I24" s="5">
        <f t="shared" si="8"/>
        <v>0</v>
      </c>
      <c r="J24" s="20">
        <f t="shared" si="2"/>
        <v>0</v>
      </c>
    </row>
    <row r="25" spans="1:10" ht="64.5" customHeight="1" outlineLevel="5">
      <c r="A25" s="6" t="s">
        <v>19</v>
      </c>
      <c r="B25" s="7">
        <f>SUM(C25+D25+E25)</f>
        <v>2162984.75</v>
      </c>
      <c r="C25" s="7">
        <v>2141354.9</v>
      </c>
      <c r="D25" s="7"/>
      <c r="E25" s="8">
        <v>21629.85</v>
      </c>
      <c r="F25" s="7">
        <f>SUM(G25+H25+I25)</f>
        <v>0</v>
      </c>
      <c r="G25" s="7"/>
      <c r="H25" s="7"/>
      <c r="I25" s="8"/>
      <c r="J25" s="21">
        <f>SUM(F25/B25)*100</f>
        <v>0</v>
      </c>
    </row>
    <row r="26" spans="1:10" ht="31.5" outlineLevel="2">
      <c r="A26" s="4" t="s">
        <v>22</v>
      </c>
      <c r="B26" s="5">
        <f aca="true" t="shared" si="9" ref="B26:I26">SUM(B27)</f>
        <v>6516442.16</v>
      </c>
      <c r="C26" s="5">
        <f t="shared" si="9"/>
        <v>0</v>
      </c>
      <c r="D26" s="5">
        <f t="shared" si="9"/>
        <v>1397401.94</v>
      </c>
      <c r="E26" s="5">
        <f t="shared" si="9"/>
        <v>5119040.22</v>
      </c>
      <c r="F26" s="5">
        <f t="shared" si="9"/>
        <v>3448559.0099999993</v>
      </c>
      <c r="G26" s="5">
        <f t="shared" si="9"/>
        <v>0</v>
      </c>
      <c r="H26" s="5">
        <f t="shared" si="9"/>
        <v>508797.80000000005</v>
      </c>
      <c r="I26" s="5">
        <f t="shared" si="9"/>
        <v>2939761.2099999995</v>
      </c>
      <c r="J26" s="20">
        <f t="shared" si="2"/>
        <v>52.9208872775447</v>
      </c>
    </row>
    <row r="27" spans="1:10" ht="28.5" customHeight="1" outlineLevel="4">
      <c r="A27" s="4" t="s">
        <v>23</v>
      </c>
      <c r="B27" s="5">
        <f aca="true" t="shared" si="10" ref="B27:I27">SUM(B28:B32)</f>
        <v>6516442.16</v>
      </c>
      <c r="C27" s="5">
        <f t="shared" si="10"/>
        <v>0</v>
      </c>
      <c r="D27" s="5">
        <f t="shared" si="10"/>
        <v>1397401.94</v>
      </c>
      <c r="E27" s="5">
        <f t="shared" si="10"/>
        <v>5119040.22</v>
      </c>
      <c r="F27" s="5">
        <f t="shared" si="10"/>
        <v>3448559.0099999993</v>
      </c>
      <c r="G27" s="5">
        <f t="shared" si="10"/>
        <v>0</v>
      </c>
      <c r="H27" s="5">
        <f t="shared" si="10"/>
        <v>508797.80000000005</v>
      </c>
      <c r="I27" s="5">
        <f t="shared" si="10"/>
        <v>2939761.2099999995</v>
      </c>
      <c r="J27" s="20">
        <f t="shared" si="2"/>
        <v>52.9208872775447</v>
      </c>
    </row>
    <row r="28" spans="1:10" ht="47.25" outlineLevel="5">
      <c r="A28" s="6" t="s">
        <v>24</v>
      </c>
      <c r="B28" s="7">
        <f>SUM(C28+D28+E28)</f>
        <v>5104258.07</v>
      </c>
      <c r="C28" s="7"/>
      <c r="D28" s="7"/>
      <c r="E28" s="8">
        <v>5104258.07</v>
      </c>
      <c r="F28" s="7">
        <f>SUM(G28+H28+I28)</f>
        <v>2933625.82</v>
      </c>
      <c r="G28" s="7"/>
      <c r="H28" s="7"/>
      <c r="I28" s="8">
        <v>2933625.82</v>
      </c>
      <c r="J28" s="21">
        <f t="shared" si="2"/>
        <v>57.47408888359753</v>
      </c>
    </row>
    <row r="29" spans="1:10" ht="111" customHeight="1" outlineLevel="5">
      <c r="A29" s="6" t="s">
        <v>25</v>
      </c>
      <c r="B29" s="7">
        <f>SUM(C29+D29+E29)</f>
        <v>326188.94</v>
      </c>
      <c r="C29" s="7"/>
      <c r="D29" s="7">
        <v>326188.94</v>
      </c>
      <c r="E29" s="8"/>
      <c r="F29" s="7">
        <f>SUM(G29+H29+I29)</f>
        <v>188604.73</v>
      </c>
      <c r="G29" s="7"/>
      <c r="H29" s="7">
        <v>188604.73</v>
      </c>
      <c r="I29" s="8"/>
      <c r="J29" s="21">
        <f t="shared" si="2"/>
        <v>57.82070048113833</v>
      </c>
    </row>
    <row r="30" spans="1:10" ht="129" customHeight="1" outlineLevel="5">
      <c r="A30" s="6" t="s">
        <v>26</v>
      </c>
      <c r="B30" s="7">
        <f>SUM(C30+D30+E30)</f>
        <v>1071213</v>
      </c>
      <c r="C30" s="7"/>
      <c r="D30" s="7">
        <v>1071213</v>
      </c>
      <c r="E30" s="8"/>
      <c r="F30" s="7">
        <f>SUM(G30+H30+I30)</f>
        <v>320193.07</v>
      </c>
      <c r="G30" s="7"/>
      <c r="H30" s="7">
        <v>320193.07</v>
      </c>
      <c r="I30" s="8"/>
      <c r="J30" s="21">
        <f t="shared" si="2"/>
        <v>29.89070054228244</v>
      </c>
    </row>
    <row r="31" spans="1:10" ht="95.25" customHeight="1" outlineLevel="5">
      <c r="A31" s="6" t="s">
        <v>27</v>
      </c>
      <c r="B31" s="7">
        <f>SUM(C31+D31+E31)</f>
        <v>3961.81</v>
      </c>
      <c r="C31" s="7"/>
      <c r="D31" s="7"/>
      <c r="E31" s="8">
        <v>3961.81</v>
      </c>
      <c r="F31" s="7">
        <f>SUM(G31+H31+I31)</f>
        <v>2903.3</v>
      </c>
      <c r="G31" s="7"/>
      <c r="H31" s="7"/>
      <c r="I31" s="8">
        <v>2903.3</v>
      </c>
      <c r="J31" s="21">
        <f t="shared" si="2"/>
        <v>73.2821614363132</v>
      </c>
    </row>
    <row r="32" spans="1:10" ht="110.25" outlineLevel="5">
      <c r="A32" s="6" t="s">
        <v>28</v>
      </c>
      <c r="B32" s="7">
        <f>SUM(C32+D32+E32)</f>
        <v>10820.34</v>
      </c>
      <c r="C32" s="7"/>
      <c r="D32" s="7"/>
      <c r="E32" s="8">
        <v>10820.34</v>
      </c>
      <c r="F32" s="7">
        <f>SUM(G32+H32+I32)</f>
        <v>3232.09</v>
      </c>
      <c r="G32" s="7"/>
      <c r="H32" s="7"/>
      <c r="I32" s="8">
        <v>3232.09</v>
      </c>
      <c r="J32" s="21">
        <f t="shared" si="2"/>
        <v>29.870503145002836</v>
      </c>
    </row>
    <row r="33" spans="1:10" ht="31.5" outlineLevel="2">
      <c r="A33" s="4" t="s">
        <v>29</v>
      </c>
      <c r="B33" s="5">
        <f aca="true" t="shared" si="11" ref="B33:I33">SUM(B34)</f>
        <v>1036224</v>
      </c>
      <c r="C33" s="5">
        <f t="shared" si="11"/>
        <v>0</v>
      </c>
      <c r="D33" s="5">
        <f t="shared" si="11"/>
        <v>300300</v>
      </c>
      <c r="E33" s="5">
        <f t="shared" si="11"/>
        <v>735924</v>
      </c>
      <c r="F33" s="5">
        <f t="shared" si="11"/>
        <v>736178.54</v>
      </c>
      <c r="G33" s="5">
        <f t="shared" si="11"/>
        <v>0</v>
      </c>
      <c r="H33" s="5">
        <f t="shared" si="11"/>
        <v>277200</v>
      </c>
      <c r="I33" s="5">
        <f t="shared" si="11"/>
        <v>458978.54000000004</v>
      </c>
      <c r="J33" s="20">
        <f t="shared" si="2"/>
        <v>71.04434369402755</v>
      </c>
    </row>
    <row r="34" spans="1:10" ht="31.5" outlineLevel="4">
      <c r="A34" s="4" t="s">
        <v>30</v>
      </c>
      <c r="B34" s="5">
        <f aca="true" t="shared" si="12" ref="B34:I34">SUM(B35:B37)</f>
        <v>1036224</v>
      </c>
      <c r="C34" s="5">
        <f t="shared" si="12"/>
        <v>0</v>
      </c>
      <c r="D34" s="5">
        <f t="shared" si="12"/>
        <v>300300</v>
      </c>
      <c r="E34" s="5">
        <f t="shared" si="12"/>
        <v>735924</v>
      </c>
      <c r="F34" s="5">
        <f t="shared" si="12"/>
        <v>736178.54</v>
      </c>
      <c r="G34" s="5">
        <f t="shared" si="12"/>
        <v>0</v>
      </c>
      <c r="H34" s="5">
        <f t="shared" si="12"/>
        <v>277200</v>
      </c>
      <c r="I34" s="5">
        <f t="shared" si="12"/>
        <v>458978.54000000004</v>
      </c>
      <c r="J34" s="20">
        <f t="shared" si="2"/>
        <v>71.04434369402755</v>
      </c>
    </row>
    <row r="35" spans="1:10" ht="47.25" outlineLevel="5">
      <c r="A35" s="6" t="s">
        <v>31</v>
      </c>
      <c r="B35" s="7">
        <f>SUM(C35+D35+E35)</f>
        <v>534954</v>
      </c>
      <c r="C35" s="7"/>
      <c r="D35" s="7"/>
      <c r="E35" s="8">
        <v>534954</v>
      </c>
      <c r="F35" s="7">
        <f>SUM(G35+H35+I35)</f>
        <v>258008.54</v>
      </c>
      <c r="G35" s="7"/>
      <c r="H35" s="7"/>
      <c r="I35" s="8">
        <v>258008.54</v>
      </c>
      <c r="J35" s="21">
        <f t="shared" si="2"/>
        <v>48.230042209236686</v>
      </c>
    </row>
    <row r="36" spans="1:10" ht="64.5" customHeight="1" outlineLevel="5">
      <c r="A36" s="6" t="s">
        <v>32</v>
      </c>
      <c r="B36" s="7">
        <f>SUM(C36+D36+E36)</f>
        <v>23100</v>
      </c>
      <c r="C36" s="7"/>
      <c r="D36" s="7">
        <v>23100</v>
      </c>
      <c r="E36" s="8"/>
      <c r="F36" s="7">
        <f>SUM(G36+H36+I36)</f>
        <v>0</v>
      </c>
      <c r="G36" s="7"/>
      <c r="H36" s="7"/>
      <c r="I36" s="8"/>
      <c r="J36" s="21">
        <f t="shared" si="2"/>
        <v>0</v>
      </c>
    </row>
    <row r="37" spans="1:10" ht="63" outlineLevel="5">
      <c r="A37" s="6" t="s">
        <v>33</v>
      </c>
      <c r="B37" s="7">
        <f>SUM(C37+D37+E37)</f>
        <v>478170</v>
      </c>
      <c r="C37" s="7"/>
      <c r="D37" s="7">
        <v>277200</v>
      </c>
      <c r="E37" s="8">
        <v>200970</v>
      </c>
      <c r="F37" s="7">
        <f>SUM(G37+H37+I37)</f>
        <v>478170</v>
      </c>
      <c r="G37" s="7"/>
      <c r="H37" s="7">
        <v>277200</v>
      </c>
      <c r="I37" s="8">
        <v>200970</v>
      </c>
      <c r="J37" s="21">
        <f t="shared" si="2"/>
        <v>100</v>
      </c>
    </row>
    <row r="38" spans="1:10" ht="78.75" outlineLevel="2">
      <c r="A38" s="4" t="s">
        <v>34</v>
      </c>
      <c r="B38" s="5">
        <f aca="true" t="shared" si="13" ref="B38:I38">SUM(B39)</f>
        <v>626800</v>
      </c>
      <c r="C38" s="5">
        <f t="shared" si="13"/>
        <v>0</v>
      </c>
      <c r="D38" s="5">
        <f t="shared" si="13"/>
        <v>0</v>
      </c>
      <c r="E38" s="5">
        <f t="shared" si="13"/>
        <v>626800</v>
      </c>
      <c r="F38" s="5">
        <f t="shared" si="13"/>
        <v>436995.17</v>
      </c>
      <c r="G38" s="5">
        <f t="shared" si="13"/>
        <v>0</v>
      </c>
      <c r="H38" s="5">
        <f t="shared" si="13"/>
        <v>0</v>
      </c>
      <c r="I38" s="5">
        <f t="shared" si="13"/>
        <v>436995.17</v>
      </c>
      <c r="J38" s="20">
        <f t="shared" si="2"/>
        <v>69.71843809827696</v>
      </c>
    </row>
    <row r="39" spans="1:10" ht="63" outlineLevel="4">
      <c r="A39" s="4" t="s">
        <v>35</v>
      </c>
      <c r="B39" s="5">
        <f aca="true" t="shared" si="14" ref="B39:I39">SUM(B40:B41)</f>
        <v>626800</v>
      </c>
      <c r="C39" s="5">
        <f t="shared" si="14"/>
        <v>0</v>
      </c>
      <c r="D39" s="5">
        <f t="shared" si="14"/>
        <v>0</v>
      </c>
      <c r="E39" s="5">
        <f t="shared" si="14"/>
        <v>626800</v>
      </c>
      <c r="F39" s="5">
        <f t="shared" si="14"/>
        <v>436995.17</v>
      </c>
      <c r="G39" s="5">
        <f t="shared" si="14"/>
        <v>0</v>
      </c>
      <c r="H39" s="5">
        <f t="shared" si="14"/>
        <v>0</v>
      </c>
      <c r="I39" s="5">
        <f t="shared" si="14"/>
        <v>436995.17</v>
      </c>
      <c r="J39" s="20">
        <f t="shared" si="2"/>
        <v>69.71843809827696</v>
      </c>
    </row>
    <row r="40" spans="1:10" ht="47.25" outlineLevel="5">
      <c r="A40" s="6" t="s">
        <v>36</v>
      </c>
      <c r="B40" s="7">
        <f>SUM(C40+D40+E40)</f>
        <v>514800</v>
      </c>
      <c r="C40" s="7"/>
      <c r="D40" s="7"/>
      <c r="E40" s="8">
        <v>514800</v>
      </c>
      <c r="F40" s="7">
        <f>SUM(G40+H40+I40)</f>
        <v>355154.47</v>
      </c>
      <c r="G40" s="7"/>
      <c r="H40" s="7"/>
      <c r="I40" s="8">
        <v>355154.47</v>
      </c>
      <c r="J40" s="21">
        <f t="shared" si="2"/>
        <v>68.98882478632477</v>
      </c>
    </row>
    <row r="41" spans="1:10" ht="47.25" outlineLevel="5">
      <c r="A41" s="6" t="s">
        <v>37</v>
      </c>
      <c r="B41" s="7">
        <f>SUM(C41+D41+E41)</f>
        <v>112000</v>
      </c>
      <c r="C41" s="7"/>
      <c r="D41" s="7"/>
      <c r="E41" s="8">
        <v>112000</v>
      </c>
      <c r="F41" s="7">
        <f>SUM(G41+H41+I41)</f>
        <v>81840.7</v>
      </c>
      <c r="G41" s="7"/>
      <c r="H41" s="7"/>
      <c r="I41" s="8">
        <v>81840.7</v>
      </c>
      <c r="J41" s="21">
        <f t="shared" si="2"/>
        <v>73.07205357142857</v>
      </c>
    </row>
    <row r="42" spans="1:10" ht="45.75" customHeight="1" outlineLevel="2">
      <c r="A42" s="4" t="s">
        <v>38</v>
      </c>
      <c r="B42" s="5">
        <f aca="true" t="shared" si="15" ref="B42:I43">SUM(B43)</f>
        <v>33130.37</v>
      </c>
      <c r="C42" s="5">
        <f t="shared" si="15"/>
        <v>0</v>
      </c>
      <c r="D42" s="5">
        <f t="shared" si="15"/>
        <v>0</v>
      </c>
      <c r="E42" s="5">
        <f t="shared" si="15"/>
        <v>33130.37</v>
      </c>
      <c r="F42" s="5">
        <f t="shared" si="15"/>
        <v>23130.37</v>
      </c>
      <c r="G42" s="5">
        <f t="shared" si="15"/>
        <v>0</v>
      </c>
      <c r="H42" s="5">
        <f t="shared" si="15"/>
        <v>0</v>
      </c>
      <c r="I42" s="5">
        <f t="shared" si="15"/>
        <v>23130.37</v>
      </c>
      <c r="J42" s="20">
        <f t="shared" si="2"/>
        <v>69.81621394509025</v>
      </c>
    </row>
    <row r="43" spans="1:10" ht="61.5" customHeight="1" outlineLevel="4">
      <c r="A43" s="4" t="s">
        <v>39</v>
      </c>
      <c r="B43" s="5">
        <f t="shared" si="15"/>
        <v>33130.37</v>
      </c>
      <c r="C43" s="5">
        <f t="shared" si="15"/>
        <v>0</v>
      </c>
      <c r="D43" s="5">
        <f t="shared" si="15"/>
        <v>0</v>
      </c>
      <c r="E43" s="5">
        <f t="shared" si="15"/>
        <v>33130.37</v>
      </c>
      <c r="F43" s="5">
        <f t="shared" si="15"/>
        <v>23130.37</v>
      </c>
      <c r="G43" s="5">
        <f t="shared" si="15"/>
        <v>0</v>
      </c>
      <c r="H43" s="5">
        <f t="shared" si="15"/>
        <v>0</v>
      </c>
      <c r="I43" s="5">
        <f t="shared" si="15"/>
        <v>23130.37</v>
      </c>
      <c r="J43" s="20">
        <f t="shared" si="2"/>
        <v>69.81621394509025</v>
      </c>
    </row>
    <row r="44" spans="1:10" ht="31.5" outlineLevel="5">
      <c r="A44" s="6" t="s">
        <v>40</v>
      </c>
      <c r="B44" s="7">
        <f>SUM(C44+D44+E44)</f>
        <v>33130.37</v>
      </c>
      <c r="C44" s="7"/>
      <c r="D44" s="7"/>
      <c r="E44" s="8">
        <v>33130.37</v>
      </c>
      <c r="F44" s="7">
        <f>SUM(G44+H44+I44)</f>
        <v>23130.37</v>
      </c>
      <c r="G44" s="7"/>
      <c r="H44" s="7"/>
      <c r="I44" s="8">
        <v>23130.37</v>
      </c>
      <c r="J44" s="21">
        <f t="shared" si="2"/>
        <v>69.81621394509025</v>
      </c>
    </row>
    <row r="45" spans="1:10" ht="15.75" outlineLevel="2">
      <c r="A45" s="4" t="s">
        <v>41</v>
      </c>
      <c r="B45" s="5">
        <f aca="true" t="shared" si="16" ref="B45:I45">SUM(B46)</f>
        <v>110000</v>
      </c>
      <c r="C45" s="5">
        <f t="shared" si="16"/>
        <v>0</v>
      </c>
      <c r="D45" s="5">
        <f t="shared" si="16"/>
        <v>0</v>
      </c>
      <c r="E45" s="5">
        <f t="shared" si="16"/>
        <v>110000</v>
      </c>
      <c r="F45" s="5">
        <f t="shared" si="16"/>
        <v>7000</v>
      </c>
      <c r="G45" s="5">
        <f t="shared" si="16"/>
        <v>0</v>
      </c>
      <c r="H45" s="5">
        <f t="shared" si="16"/>
        <v>0</v>
      </c>
      <c r="I45" s="5">
        <f t="shared" si="16"/>
        <v>7000</v>
      </c>
      <c r="J45" s="20">
        <f t="shared" si="2"/>
        <v>6.363636363636363</v>
      </c>
    </row>
    <row r="46" spans="1:10" ht="32.25" customHeight="1" outlineLevel="4">
      <c r="A46" s="4" t="s">
        <v>42</v>
      </c>
      <c r="B46" s="5">
        <f aca="true" t="shared" si="17" ref="B46:I46">SUM(B47:B49)</f>
        <v>110000</v>
      </c>
      <c r="C46" s="5">
        <f t="shared" si="17"/>
        <v>0</v>
      </c>
      <c r="D46" s="5">
        <f t="shared" si="17"/>
        <v>0</v>
      </c>
      <c r="E46" s="5">
        <f t="shared" si="17"/>
        <v>110000</v>
      </c>
      <c r="F46" s="5">
        <f t="shared" si="17"/>
        <v>7000</v>
      </c>
      <c r="G46" s="5">
        <f t="shared" si="17"/>
        <v>0</v>
      </c>
      <c r="H46" s="5">
        <f t="shared" si="17"/>
        <v>0</v>
      </c>
      <c r="I46" s="5">
        <f t="shared" si="17"/>
        <v>7000</v>
      </c>
      <c r="J46" s="20">
        <f t="shared" si="2"/>
        <v>6.363636363636363</v>
      </c>
    </row>
    <row r="47" spans="1:10" ht="31.5" outlineLevel="5">
      <c r="A47" s="6" t="s">
        <v>43</v>
      </c>
      <c r="B47" s="7">
        <f>SUM(C47+D47+E47)</f>
        <v>70000</v>
      </c>
      <c r="C47" s="7"/>
      <c r="D47" s="7"/>
      <c r="E47" s="8">
        <v>70000</v>
      </c>
      <c r="F47" s="7">
        <f>SUM(G47+H47+I47)</f>
        <v>0</v>
      </c>
      <c r="G47" s="7"/>
      <c r="H47" s="7"/>
      <c r="I47" s="8"/>
      <c r="J47" s="21">
        <f t="shared" si="2"/>
        <v>0</v>
      </c>
    </row>
    <row r="48" spans="1:10" ht="31.5" outlineLevel="5">
      <c r="A48" s="6" t="s">
        <v>44</v>
      </c>
      <c r="B48" s="7">
        <f>SUM(C48+D48+E48)</f>
        <v>30000</v>
      </c>
      <c r="C48" s="7"/>
      <c r="D48" s="7"/>
      <c r="E48" s="8">
        <v>30000</v>
      </c>
      <c r="F48" s="7">
        <f>SUM(G48+H48+I48)</f>
        <v>7000</v>
      </c>
      <c r="G48" s="7"/>
      <c r="H48" s="7"/>
      <c r="I48" s="8">
        <v>7000</v>
      </c>
      <c r="J48" s="21">
        <f t="shared" si="2"/>
        <v>23.333333333333332</v>
      </c>
    </row>
    <row r="49" spans="1:10" ht="31.5" outlineLevel="5">
      <c r="A49" s="6" t="s">
        <v>45</v>
      </c>
      <c r="B49" s="7">
        <f>SUM(C49+D49+E49)</f>
        <v>10000</v>
      </c>
      <c r="C49" s="7"/>
      <c r="D49" s="7"/>
      <c r="E49" s="8">
        <v>10000</v>
      </c>
      <c r="F49" s="7">
        <f>SUM(G49+H49+I49)</f>
        <v>0</v>
      </c>
      <c r="G49" s="7"/>
      <c r="H49" s="7"/>
      <c r="I49" s="8"/>
      <c r="J49" s="21">
        <f t="shared" si="2"/>
        <v>0</v>
      </c>
    </row>
    <row r="50" spans="1:10" ht="63" outlineLevel="2">
      <c r="A50" s="4" t="s">
        <v>221</v>
      </c>
      <c r="B50" s="5">
        <f aca="true" t="shared" si="18" ref="B50:I50">SUM(B51)</f>
        <v>7745930</v>
      </c>
      <c r="C50" s="5">
        <f t="shared" si="18"/>
        <v>0</v>
      </c>
      <c r="D50" s="5">
        <f t="shared" si="18"/>
        <v>0</v>
      </c>
      <c r="E50" s="5">
        <f t="shared" si="18"/>
        <v>7745930</v>
      </c>
      <c r="F50" s="5">
        <f t="shared" si="18"/>
        <v>3185888.8499999996</v>
      </c>
      <c r="G50" s="5">
        <f t="shared" si="18"/>
        <v>0</v>
      </c>
      <c r="H50" s="5">
        <f t="shared" si="18"/>
        <v>0</v>
      </c>
      <c r="I50" s="5">
        <f t="shared" si="18"/>
        <v>3185888.8499999996</v>
      </c>
      <c r="J50" s="20">
        <f t="shared" si="2"/>
        <v>41.1298430272414</v>
      </c>
    </row>
    <row r="51" spans="1:10" ht="78.75" outlineLevel="4">
      <c r="A51" s="4" t="s">
        <v>46</v>
      </c>
      <c r="B51" s="5">
        <f aca="true" t="shared" si="19" ref="B51:I51">SUM(B52:B53)</f>
        <v>7745930</v>
      </c>
      <c r="C51" s="5">
        <f t="shared" si="19"/>
        <v>0</v>
      </c>
      <c r="D51" s="5">
        <f t="shared" si="19"/>
        <v>0</v>
      </c>
      <c r="E51" s="5">
        <f t="shared" si="19"/>
        <v>7745930</v>
      </c>
      <c r="F51" s="5">
        <f t="shared" si="19"/>
        <v>3185888.8499999996</v>
      </c>
      <c r="G51" s="5">
        <f t="shared" si="19"/>
        <v>0</v>
      </c>
      <c r="H51" s="5">
        <f t="shared" si="19"/>
        <v>0</v>
      </c>
      <c r="I51" s="5">
        <f t="shared" si="19"/>
        <v>3185888.8499999996</v>
      </c>
      <c r="J51" s="20">
        <f t="shared" si="2"/>
        <v>41.1298430272414</v>
      </c>
    </row>
    <row r="52" spans="1:10" ht="47.25" outlineLevel="5">
      <c r="A52" s="6" t="s">
        <v>47</v>
      </c>
      <c r="B52" s="7">
        <f>SUM(C52+D52+E52)</f>
        <v>1669664</v>
      </c>
      <c r="C52" s="7"/>
      <c r="D52" s="7"/>
      <c r="E52" s="8">
        <v>1669664</v>
      </c>
      <c r="F52" s="7">
        <f>SUM(G52+H52+I52)</f>
        <v>861080.47</v>
      </c>
      <c r="G52" s="7"/>
      <c r="H52" s="7"/>
      <c r="I52" s="8">
        <v>861080.47</v>
      </c>
      <c r="J52" s="21">
        <f t="shared" si="2"/>
        <v>51.5720809695843</v>
      </c>
    </row>
    <row r="53" spans="1:10" ht="63" outlineLevel="5">
      <c r="A53" s="6" t="s">
        <v>48</v>
      </c>
      <c r="B53" s="7">
        <f>SUM(C53+D53+E53)</f>
        <v>6076266</v>
      </c>
      <c r="C53" s="7"/>
      <c r="D53" s="7"/>
      <c r="E53" s="8">
        <v>6076266</v>
      </c>
      <c r="F53" s="7">
        <f>SUM(G53+H53+I53)</f>
        <v>2324808.38</v>
      </c>
      <c r="G53" s="7"/>
      <c r="H53" s="7"/>
      <c r="I53" s="8">
        <v>2324808.38</v>
      </c>
      <c r="J53" s="21">
        <f t="shared" si="2"/>
        <v>38.260477405037896</v>
      </c>
    </row>
    <row r="54" spans="1:10" ht="63" customHeight="1" outlineLevel="2">
      <c r="A54" s="4" t="s">
        <v>52</v>
      </c>
      <c r="B54" s="5">
        <f aca="true" t="shared" si="20" ref="B54:I55">SUM(B55)</f>
        <v>2170000</v>
      </c>
      <c r="C54" s="5">
        <f t="shared" si="20"/>
        <v>0</v>
      </c>
      <c r="D54" s="5">
        <f t="shared" si="20"/>
        <v>0</v>
      </c>
      <c r="E54" s="5">
        <f t="shared" si="20"/>
        <v>2170000</v>
      </c>
      <c r="F54" s="5">
        <f t="shared" si="20"/>
        <v>1424806.4</v>
      </c>
      <c r="G54" s="5">
        <f t="shared" si="20"/>
        <v>0</v>
      </c>
      <c r="H54" s="5">
        <f t="shared" si="20"/>
        <v>0</v>
      </c>
      <c r="I54" s="5">
        <f t="shared" si="20"/>
        <v>1424806.4</v>
      </c>
      <c r="J54" s="20">
        <f t="shared" si="2"/>
        <v>65.65928110599077</v>
      </c>
    </row>
    <row r="55" spans="1:10" ht="48" customHeight="1" outlineLevel="4">
      <c r="A55" s="4" t="s">
        <v>53</v>
      </c>
      <c r="B55" s="5">
        <f t="shared" si="20"/>
        <v>2170000</v>
      </c>
      <c r="C55" s="5">
        <f t="shared" si="20"/>
        <v>0</v>
      </c>
      <c r="D55" s="5">
        <f t="shared" si="20"/>
        <v>0</v>
      </c>
      <c r="E55" s="5">
        <f t="shared" si="20"/>
        <v>2170000</v>
      </c>
      <c r="F55" s="5">
        <f t="shared" si="20"/>
        <v>1424806.4</v>
      </c>
      <c r="G55" s="5">
        <f t="shared" si="20"/>
        <v>0</v>
      </c>
      <c r="H55" s="5">
        <f t="shared" si="20"/>
        <v>0</v>
      </c>
      <c r="I55" s="5">
        <f t="shared" si="20"/>
        <v>1424806.4</v>
      </c>
      <c r="J55" s="20">
        <f t="shared" si="2"/>
        <v>65.65928110599077</v>
      </c>
    </row>
    <row r="56" spans="1:10" ht="19.5" customHeight="1" outlineLevel="5">
      <c r="A56" s="6" t="s">
        <v>54</v>
      </c>
      <c r="B56" s="7">
        <f>SUM(C56+D56+E56)</f>
        <v>2170000</v>
      </c>
      <c r="C56" s="7"/>
      <c r="D56" s="7"/>
      <c r="E56" s="8">
        <v>2170000</v>
      </c>
      <c r="F56" s="7">
        <f>SUM(G56+H56+I56)</f>
        <v>1424806.4</v>
      </c>
      <c r="G56" s="7"/>
      <c r="H56" s="7"/>
      <c r="I56" s="8">
        <v>1424806.4</v>
      </c>
      <c r="J56" s="21">
        <f t="shared" si="2"/>
        <v>65.65928110599077</v>
      </c>
    </row>
    <row r="57" spans="1:10" ht="19.5" customHeight="1" outlineLevel="5">
      <c r="A57" s="4" t="s">
        <v>49</v>
      </c>
      <c r="B57" s="5">
        <f aca="true" t="shared" si="21" ref="B57:I58">SUM(B58)</f>
        <v>190487</v>
      </c>
      <c r="C57" s="5">
        <f t="shared" si="21"/>
        <v>0</v>
      </c>
      <c r="D57" s="5">
        <f t="shared" si="21"/>
        <v>0</v>
      </c>
      <c r="E57" s="5">
        <f t="shared" si="21"/>
        <v>190487</v>
      </c>
      <c r="F57" s="5">
        <f t="shared" si="21"/>
        <v>50109</v>
      </c>
      <c r="G57" s="5">
        <f t="shared" si="21"/>
        <v>0</v>
      </c>
      <c r="H57" s="5">
        <f t="shared" si="21"/>
        <v>0</v>
      </c>
      <c r="I57" s="5">
        <f t="shared" si="21"/>
        <v>50109</v>
      </c>
      <c r="J57" s="20">
        <f>SUM(F57/B57)*100</f>
        <v>26.305732149700507</v>
      </c>
    </row>
    <row r="58" spans="1:10" ht="33.75" customHeight="1" outlineLevel="5">
      <c r="A58" s="4" t="s">
        <v>50</v>
      </c>
      <c r="B58" s="5">
        <f t="shared" si="21"/>
        <v>190487</v>
      </c>
      <c r="C58" s="5">
        <f t="shared" si="21"/>
        <v>0</v>
      </c>
      <c r="D58" s="5">
        <f t="shared" si="21"/>
        <v>0</v>
      </c>
      <c r="E58" s="5">
        <f t="shared" si="21"/>
        <v>190487</v>
      </c>
      <c r="F58" s="5">
        <f t="shared" si="21"/>
        <v>50109</v>
      </c>
      <c r="G58" s="5">
        <f t="shared" si="21"/>
        <v>0</v>
      </c>
      <c r="H58" s="5">
        <f t="shared" si="21"/>
        <v>0</v>
      </c>
      <c r="I58" s="5">
        <f t="shared" si="21"/>
        <v>50109</v>
      </c>
      <c r="J58" s="20">
        <f>SUM(F58/B58)*100</f>
        <v>26.305732149700507</v>
      </c>
    </row>
    <row r="59" spans="1:10" ht="32.25" customHeight="1" outlineLevel="5">
      <c r="A59" s="6" t="s">
        <v>51</v>
      </c>
      <c r="B59" s="7">
        <f>SUM(C59+D59+E59)</f>
        <v>190487</v>
      </c>
      <c r="C59" s="7"/>
      <c r="D59" s="7"/>
      <c r="E59" s="8">
        <v>190487</v>
      </c>
      <c r="F59" s="7">
        <f>SUM(G59+H59+I59)</f>
        <v>50109</v>
      </c>
      <c r="G59" s="7"/>
      <c r="H59" s="7"/>
      <c r="I59" s="8">
        <v>50109</v>
      </c>
      <c r="J59" s="21">
        <f>SUM(F59/B59)*100</f>
        <v>26.305732149700507</v>
      </c>
    </row>
    <row r="60" spans="1:10" ht="111.75" customHeight="1" outlineLevel="1">
      <c r="A60" s="4" t="s">
        <v>55</v>
      </c>
      <c r="B60" s="5">
        <f>SUM(B61+B65+B69+B74)</f>
        <v>3920997.98</v>
      </c>
      <c r="C60" s="5">
        <f aca="true" t="shared" si="22" ref="C60:I60">SUM(C61+C65+C69+C74)</f>
        <v>0</v>
      </c>
      <c r="D60" s="5">
        <f t="shared" si="22"/>
        <v>1164665.5</v>
      </c>
      <c r="E60" s="5">
        <f t="shared" si="22"/>
        <v>2756332.48</v>
      </c>
      <c r="F60" s="5">
        <f t="shared" si="22"/>
        <v>45765.17</v>
      </c>
      <c r="G60" s="5">
        <f t="shared" si="22"/>
        <v>0</v>
      </c>
      <c r="H60" s="5">
        <f t="shared" si="22"/>
        <v>0</v>
      </c>
      <c r="I60" s="5">
        <f t="shared" si="22"/>
        <v>45765.17</v>
      </c>
      <c r="J60" s="20">
        <f t="shared" si="2"/>
        <v>1.167181677558528</v>
      </c>
    </row>
    <row r="61" spans="1:10" ht="31.5" outlineLevel="2">
      <c r="A61" s="4" t="s">
        <v>56</v>
      </c>
      <c r="B61" s="5">
        <f aca="true" t="shared" si="23" ref="B61:I61">SUM(B62)</f>
        <v>1564665.5</v>
      </c>
      <c r="C61" s="5">
        <f t="shared" si="23"/>
        <v>0</v>
      </c>
      <c r="D61" s="5">
        <f t="shared" si="23"/>
        <v>1164665.5</v>
      </c>
      <c r="E61" s="5">
        <f t="shared" si="23"/>
        <v>400000</v>
      </c>
      <c r="F61" s="5">
        <f t="shared" si="23"/>
        <v>0</v>
      </c>
      <c r="G61" s="5">
        <f t="shared" si="23"/>
        <v>0</v>
      </c>
      <c r="H61" s="5">
        <f t="shared" si="23"/>
        <v>0</v>
      </c>
      <c r="I61" s="5">
        <f t="shared" si="23"/>
        <v>0</v>
      </c>
      <c r="J61" s="20">
        <f t="shared" si="2"/>
        <v>0</v>
      </c>
    </row>
    <row r="62" spans="1:10" ht="33" customHeight="1" outlineLevel="4">
      <c r="A62" s="4" t="s">
        <v>57</v>
      </c>
      <c r="B62" s="5">
        <f aca="true" t="shared" si="24" ref="B62:I62">SUM(B63:B64)</f>
        <v>1564665.5</v>
      </c>
      <c r="C62" s="5">
        <f t="shared" si="24"/>
        <v>0</v>
      </c>
      <c r="D62" s="5">
        <f t="shared" si="24"/>
        <v>1164665.5</v>
      </c>
      <c r="E62" s="5">
        <f t="shared" si="24"/>
        <v>400000</v>
      </c>
      <c r="F62" s="5">
        <f t="shared" si="24"/>
        <v>0</v>
      </c>
      <c r="G62" s="5">
        <f t="shared" si="24"/>
        <v>0</v>
      </c>
      <c r="H62" s="5">
        <f t="shared" si="24"/>
        <v>0</v>
      </c>
      <c r="I62" s="5">
        <f t="shared" si="24"/>
        <v>0</v>
      </c>
      <c r="J62" s="20">
        <f t="shared" si="2"/>
        <v>0</v>
      </c>
    </row>
    <row r="63" spans="1:10" ht="94.5" outlineLevel="5">
      <c r="A63" s="6" t="s">
        <v>58</v>
      </c>
      <c r="B63" s="7">
        <f>SUM(C63+D63+E63)</f>
        <v>80000</v>
      </c>
      <c r="C63" s="7"/>
      <c r="D63" s="7"/>
      <c r="E63" s="9">
        <v>80000</v>
      </c>
      <c r="F63" s="7">
        <f>SUM(G63+H63+I63)</f>
        <v>0</v>
      </c>
      <c r="G63" s="7"/>
      <c r="H63" s="7"/>
      <c r="I63" s="8"/>
      <c r="J63" s="21">
        <f t="shared" si="2"/>
        <v>0</v>
      </c>
    </row>
    <row r="64" spans="1:10" ht="48" customHeight="1" outlineLevel="5">
      <c r="A64" s="6" t="s">
        <v>59</v>
      </c>
      <c r="B64" s="7">
        <f>SUM(C64+D64+E64)</f>
        <v>1484665.5</v>
      </c>
      <c r="C64" s="7"/>
      <c r="D64" s="7">
        <v>1164665.5</v>
      </c>
      <c r="E64" s="9">
        <v>320000</v>
      </c>
      <c r="F64" s="7">
        <f>SUM(G64+H64+I64)</f>
        <v>0</v>
      </c>
      <c r="G64" s="7"/>
      <c r="H64" s="7"/>
      <c r="I64" s="8"/>
      <c r="J64" s="21">
        <f t="shared" si="2"/>
        <v>0</v>
      </c>
    </row>
    <row r="65" spans="1:10" ht="47.25" outlineLevel="2">
      <c r="A65" s="4" t="s">
        <v>60</v>
      </c>
      <c r="B65" s="5">
        <f aca="true" t="shared" si="25" ref="B65:I65">SUM(B66)</f>
        <v>240000</v>
      </c>
      <c r="C65" s="5">
        <f t="shared" si="25"/>
        <v>0</v>
      </c>
      <c r="D65" s="5">
        <f t="shared" si="25"/>
        <v>0</v>
      </c>
      <c r="E65" s="5">
        <f t="shared" si="25"/>
        <v>240000</v>
      </c>
      <c r="F65" s="5">
        <f t="shared" si="25"/>
        <v>0</v>
      </c>
      <c r="G65" s="5">
        <f t="shared" si="25"/>
        <v>0</v>
      </c>
      <c r="H65" s="5">
        <f t="shared" si="25"/>
        <v>0</v>
      </c>
      <c r="I65" s="5">
        <f t="shared" si="25"/>
        <v>0</v>
      </c>
      <c r="J65" s="20">
        <f t="shared" si="2"/>
        <v>0</v>
      </c>
    </row>
    <row r="66" spans="1:10" ht="47.25" outlineLevel="4">
      <c r="A66" s="4" t="s">
        <v>61</v>
      </c>
      <c r="B66" s="5">
        <f aca="true" t="shared" si="26" ref="B66:I66">SUM(B67:B68)</f>
        <v>240000</v>
      </c>
      <c r="C66" s="5">
        <f t="shared" si="26"/>
        <v>0</v>
      </c>
      <c r="D66" s="5">
        <f t="shared" si="26"/>
        <v>0</v>
      </c>
      <c r="E66" s="5">
        <f t="shared" si="26"/>
        <v>240000</v>
      </c>
      <c r="F66" s="5">
        <f t="shared" si="26"/>
        <v>0</v>
      </c>
      <c r="G66" s="5">
        <f t="shared" si="26"/>
        <v>0</v>
      </c>
      <c r="H66" s="5">
        <f t="shared" si="26"/>
        <v>0</v>
      </c>
      <c r="I66" s="5">
        <f t="shared" si="26"/>
        <v>0</v>
      </c>
      <c r="J66" s="20">
        <f t="shared" si="2"/>
        <v>0</v>
      </c>
    </row>
    <row r="67" spans="1:10" ht="111.75" customHeight="1" outlineLevel="5">
      <c r="A67" s="6" t="s">
        <v>62</v>
      </c>
      <c r="B67" s="7">
        <f>SUM(C67+D67+E67)</f>
        <v>66600</v>
      </c>
      <c r="C67" s="7"/>
      <c r="D67" s="7"/>
      <c r="E67" s="9">
        <v>66600</v>
      </c>
      <c r="F67" s="7">
        <f>SUM(G67+H67+I67)</f>
        <v>0</v>
      </c>
      <c r="G67" s="7"/>
      <c r="H67" s="7"/>
      <c r="I67" s="8"/>
      <c r="J67" s="21">
        <f t="shared" si="2"/>
        <v>0</v>
      </c>
    </row>
    <row r="68" spans="1:10" ht="129.75" customHeight="1" outlineLevel="5">
      <c r="A68" s="6" t="s">
        <v>63</v>
      </c>
      <c r="B68" s="7">
        <f>SUM(C68+D68+E68)</f>
        <v>173400</v>
      </c>
      <c r="C68" s="7"/>
      <c r="D68" s="7"/>
      <c r="E68" s="9">
        <v>173400</v>
      </c>
      <c r="F68" s="7">
        <f>SUM(G68+H68+I68)</f>
        <v>0</v>
      </c>
      <c r="G68" s="7"/>
      <c r="H68" s="7"/>
      <c r="I68" s="8"/>
      <c r="J68" s="21">
        <f t="shared" si="2"/>
        <v>0</v>
      </c>
    </row>
    <row r="69" spans="1:10" ht="30.75" customHeight="1" outlineLevel="2">
      <c r="A69" s="4" t="s">
        <v>64</v>
      </c>
      <c r="B69" s="5">
        <f aca="true" t="shared" si="27" ref="B69:I69">SUM(B70)</f>
        <v>1816332.48</v>
      </c>
      <c r="C69" s="5">
        <f t="shared" si="27"/>
        <v>0</v>
      </c>
      <c r="D69" s="5">
        <f t="shared" si="27"/>
        <v>0</v>
      </c>
      <c r="E69" s="5">
        <f t="shared" si="27"/>
        <v>1816332.48</v>
      </c>
      <c r="F69" s="5">
        <f t="shared" si="27"/>
        <v>27744.3</v>
      </c>
      <c r="G69" s="5">
        <f t="shared" si="27"/>
        <v>0</v>
      </c>
      <c r="H69" s="5">
        <f t="shared" si="27"/>
        <v>0</v>
      </c>
      <c r="I69" s="5">
        <f t="shared" si="27"/>
        <v>27744.3</v>
      </c>
      <c r="J69" s="20">
        <f t="shared" si="2"/>
        <v>1.527490165236708</v>
      </c>
    </row>
    <row r="70" spans="1:10" ht="63" outlineLevel="4">
      <c r="A70" s="4" t="s">
        <v>65</v>
      </c>
      <c r="B70" s="5">
        <f>SUM(B71:B73)</f>
        <v>1816332.48</v>
      </c>
      <c r="C70" s="5">
        <f aca="true" t="shared" si="28" ref="C70:I70">SUM(C71:C73)</f>
        <v>0</v>
      </c>
      <c r="D70" s="5">
        <f t="shared" si="28"/>
        <v>0</v>
      </c>
      <c r="E70" s="5">
        <f t="shared" si="28"/>
        <v>1816332.48</v>
      </c>
      <c r="F70" s="5">
        <f t="shared" si="28"/>
        <v>27744.3</v>
      </c>
      <c r="G70" s="5">
        <f t="shared" si="28"/>
        <v>0</v>
      </c>
      <c r="H70" s="5">
        <f t="shared" si="28"/>
        <v>0</v>
      </c>
      <c r="I70" s="5">
        <f t="shared" si="28"/>
        <v>27744.3</v>
      </c>
      <c r="J70" s="20">
        <f t="shared" si="2"/>
        <v>1.527490165236708</v>
      </c>
    </row>
    <row r="71" spans="1:10" ht="31.5" outlineLevel="4">
      <c r="A71" s="6" t="s">
        <v>218</v>
      </c>
      <c r="B71" s="7">
        <f>SUM(C71+D71+E71)</f>
        <v>66600</v>
      </c>
      <c r="C71" s="7"/>
      <c r="D71" s="7"/>
      <c r="E71" s="30">
        <v>66600</v>
      </c>
      <c r="F71" s="7">
        <f>SUM(G71+H71+I71)</f>
        <v>27744.3</v>
      </c>
      <c r="G71" s="7"/>
      <c r="H71" s="7"/>
      <c r="I71" s="7">
        <v>27744.3</v>
      </c>
      <c r="J71" s="21">
        <f t="shared" si="2"/>
        <v>41.6581081081081</v>
      </c>
    </row>
    <row r="72" spans="1:10" ht="31.5" outlineLevel="5">
      <c r="A72" s="6" t="s">
        <v>66</v>
      </c>
      <c r="B72" s="7">
        <f>SUM(C72+D72+E72)</f>
        <v>1402277</v>
      </c>
      <c r="C72" s="7"/>
      <c r="D72" s="7"/>
      <c r="E72" s="9">
        <v>1402277</v>
      </c>
      <c r="F72" s="7">
        <f>SUM(G72+H72+I72)</f>
        <v>0</v>
      </c>
      <c r="G72" s="7"/>
      <c r="H72" s="7"/>
      <c r="I72" s="7"/>
      <c r="J72" s="21">
        <f t="shared" si="2"/>
        <v>0</v>
      </c>
    </row>
    <row r="73" spans="1:10" ht="94.5" outlineLevel="5">
      <c r="A73" s="6" t="s">
        <v>67</v>
      </c>
      <c r="B73" s="7">
        <f>SUM(C73+D73+E73)</f>
        <v>347455.48</v>
      </c>
      <c r="C73" s="7"/>
      <c r="D73" s="7"/>
      <c r="E73" s="9">
        <v>347455.48</v>
      </c>
      <c r="F73" s="7">
        <f>SUM(G73+H73+I73)</f>
        <v>0</v>
      </c>
      <c r="G73" s="7"/>
      <c r="H73" s="7"/>
      <c r="I73" s="7"/>
      <c r="J73" s="21">
        <f t="shared" si="2"/>
        <v>0</v>
      </c>
    </row>
    <row r="74" spans="1:10" ht="31.5" outlineLevel="2">
      <c r="A74" s="4" t="s">
        <v>68</v>
      </c>
      <c r="B74" s="5">
        <f aca="true" t="shared" si="29" ref="B74:I74">SUM(B75)</f>
        <v>300000</v>
      </c>
      <c r="C74" s="5">
        <f t="shared" si="29"/>
        <v>0</v>
      </c>
      <c r="D74" s="5">
        <f t="shared" si="29"/>
        <v>0</v>
      </c>
      <c r="E74" s="5">
        <f t="shared" si="29"/>
        <v>300000</v>
      </c>
      <c r="F74" s="5">
        <f t="shared" si="29"/>
        <v>18020.870000000003</v>
      </c>
      <c r="G74" s="5">
        <f t="shared" si="29"/>
        <v>0</v>
      </c>
      <c r="H74" s="5">
        <f t="shared" si="29"/>
        <v>0</v>
      </c>
      <c r="I74" s="5">
        <f t="shared" si="29"/>
        <v>18020.870000000003</v>
      </c>
      <c r="J74" s="20">
        <f t="shared" si="2"/>
        <v>6.006956666666667</v>
      </c>
    </row>
    <row r="75" spans="1:10" ht="31.5" outlineLevel="4">
      <c r="A75" s="4" t="s">
        <v>69</v>
      </c>
      <c r="B75" s="5">
        <f aca="true" t="shared" si="30" ref="B75:I75">SUM(B76:B77)</f>
        <v>300000</v>
      </c>
      <c r="C75" s="5">
        <f t="shared" si="30"/>
        <v>0</v>
      </c>
      <c r="D75" s="5">
        <f t="shared" si="30"/>
        <v>0</v>
      </c>
      <c r="E75" s="5">
        <f t="shared" si="30"/>
        <v>300000</v>
      </c>
      <c r="F75" s="5">
        <f t="shared" si="30"/>
        <v>18020.870000000003</v>
      </c>
      <c r="G75" s="5">
        <f t="shared" si="30"/>
        <v>0</v>
      </c>
      <c r="H75" s="5">
        <f t="shared" si="30"/>
        <v>0</v>
      </c>
      <c r="I75" s="5">
        <f t="shared" si="30"/>
        <v>18020.870000000003</v>
      </c>
      <c r="J75" s="20">
        <f t="shared" si="2"/>
        <v>6.006956666666667</v>
      </c>
    </row>
    <row r="76" spans="1:10" ht="15.75" outlineLevel="5">
      <c r="A76" s="6" t="s">
        <v>70</v>
      </c>
      <c r="B76" s="7">
        <f>SUM(C76+D76+E76)</f>
        <v>250000</v>
      </c>
      <c r="C76" s="7"/>
      <c r="D76" s="7"/>
      <c r="E76" s="9">
        <v>250000</v>
      </c>
      <c r="F76" s="7">
        <f>SUM(G76+H76+I76)</f>
        <v>9398.44</v>
      </c>
      <c r="G76" s="7"/>
      <c r="H76" s="7"/>
      <c r="I76" s="7">
        <v>9398.44</v>
      </c>
      <c r="J76" s="21">
        <f t="shared" si="2"/>
        <v>3.7593760000000005</v>
      </c>
    </row>
    <row r="77" spans="1:10" ht="31.5" outlineLevel="5">
      <c r="A77" s="6" t="s">
        <v>71</v>
      </c>
      <c r="B77" s="7">
        <f>SUM(C77+D77+E77)</f>
        <v>50000</v>
      </c>
      <c r="C77" s="7"/>
      <c r="D77" s="7"/>
      <c r="E77" s="9">
        <v>50000</v>
      </c>
      <c r="F77" s="7">
        <f>SUM(G77+H77+I77)</f>
        <v>8622.43</v>
      </c>
      <c r="G77" s="7"/>
      <c r="H77" s="7"/>
      <c r="I77" s="7">
        <v>8622.43</v>
      </c>
      <c r="J77" s="21">
        <f t="shared" si="2"/>
        <v>17.24486</v>
      </c>
    </row>
    <row r="78" spans="1:10" ht="78.75" outlineLevel="1">
      <c r="A78" s="4" t="s">
        <v>73</v>
      </c>
      <c r="B78" s="5">
        <f aca="true" t="shared" si="31" ref="B78:I79">SUM(B79)</f>
        <v>70000</v>
      </c>
      <c r="C78" s="5">
        <f t="shared" si="31"/>
        <v>0</v>
      </c>
      <c r="D78" s="5">
        <f t="shared" si="31"/>
        <v>0</v>
      </c>
      <c r="E78" s="5">
        <f t="shared" si="31"/>
        <v>70000</v>
      </c>
      <c r="F78" s="5">
        <f t="shared" si="31"/>
        <v>10025</v>
      </c>
      <c r="G78" s="5">
        <f t="shared" si="31"/>
        <v>0</v>
      </c>
      <c r="H78" s="5">
        <f t="shared" si="31"/>
        <v>0</v>
      </c>
      <c r="I78" s="5">
        <f t="shared" si="31"/>
        <v>10025</v>
      </c>
      <c r="J78" s="20">
        <f t="shared" si="2"/>
        <v>14.321428571428571</v>
      </c>
    </row>
    <row r="79" spans="1:10" ht="47.25" outlineLevel="2">
      <c r="A79" s="4" t="s">
        <v>74</v>
      </c>
      <c r="B79" s="5">
        <f t="shared" si="31"/>
        <v>70000</v>
      </c>
      <c r="C79" s="5">
        <f t="shared" si="31"/>
        <v>0</v>
      </c>
      <c r="D79" s="5">
        <f t="shared" si="31"/>
        <v>0</v>
      </c>
      <c r="E79" s="5">
        <f t="shared" si="31"/>
        <v>70000</v>
      </c>
      <c r="F79" s="5">
        <f t="shared" si="31"/>
        <v>10025</v>
      </c>
      <c r="G79" s="5">
        <f t="shared" si="31"/>
        <v>0</v>
      </c>
      <c r="H79" s="5">
        <f t="shared" si="31"/>
        <v>0</v>
      </c>
      <c r="I79" s="5">
        <f t="shared" si="31"/>
        <v>10025</v>
      </c>
      <c r="J79" s="20">
        <f t="shared" si="2"/>
        <v>14.321428571428571</v>
      </c>
    </row>
    <row r="80" spans="1:10" ht="47.25" outlineLevel="4">
      <c r="A80" s="4" t="s">
        <v>75</v>
      </c>
      <c r="B80" s="5">
        <f aca="true" t="shared" si="32" ref="B80:I80">SUM(B81:B81)</f>
        <v>70000</v>
      </c>
      <c r="C80" s="5">
        <f t="shared" si="32"/>
        <v>0</v>
      </c>
      <c r="D80" s="5">
        <f t="shared" si="32"/>
        <v>0</v>
      </c>
      <c r="E80" s="5">
        <f t="shared" si="32"/>
        <v>70000</v>
      </c>
      <c r="F80" s="5">
        <f t="shared" si="32"/>
        <v>10025</v>
      </c>
      <c r="G80" s="5">
        <f t="shared" si="32"/>
        <v>0</v>
      </c>
      <c r="H80" s="5">
        <f t="shared" si="32"/>
        <v>0</v>
      </c>
      <c r="I80" s="5">
        <f t="shared" si="32"/>
        <v>10025</v>
      </c>
      <c r="J80" s="21">
        <f t="shared" si="2"/>
        <v>14.321428571428571</v>
      </c>
    </row>
    <row r="81" spans="1:10" ht="31.5" outlineLevel="5">
      <c r="A81" s="6" t="s">
        <v>76</v>
      </c>
      <c r="B81" s="7">
        <f>SUM(C81+D81+E81)</f>
        <v>70000</v>
      </c>
      <c r="C81" s="7"/>
      <c r="D81" s="7"/>
      <c r="E81" s="8">
        <v>70000</v>
      </c>
      <c r="F81" s="7">
        <f>SUM(G81+H81+I81)</f>
        <v>10025</v>
      </c>
      <c r="G81" s="7"/>
      <c r="H81" s="7"/>
      <c r="I81" s="8">
        <v>10025</v>
      </c>
      <c r="J81" s="21">
        <f t="shared" si="2"/>
        <v>14.321428571428571</v>
      </c>
    </row>
    <row r="82" spans="1:10" ht="63" outlineLevel="1">
      <c r="A82" s="4" t="s">
        <v>77</v>
      </c>
      <c r="B82" s="5">
        <f aca="true" t="shared" si="33" ref="B82:I82">SUM(B83+B86+B89+B92+B95)</f>
        <v>554522</v>
      </c>
      <c r="C82" s="5">
        <f t="shared" si="33"/>
        <v>0</v>
      </c>
      <c r="D82" s="5">
        <f t="shared" si="33"/>
        <v>91042</v>
      </c>
      <c r="E82" s="5">
        <f t="shared" si="33"/>
        <v>463480</v>
      </c>
      <c r="F82" s="5">
        <f t="shared" si="33"/>
        <v>84992.98</v>
      </c>
      <c r="G82" s="5">
        <f t="shared" si="33"/>
        <v>0</v>
      </c>
      <c r="H82" s="5">
        <f t="shared" si="33"/>
        <v>18500</v>
      </c>
      <c r="I82" s="5">
        <f t="shared" si="33"/>
        <v>66492.98</v>
      </c>
      <c r="J82" s="20">
        <f t="shared" si="2"/>
        <v>15.327251218166277</v>
      </c>
    </row>
    <row r="83" spans="1:10" ht="47.25" outlineLevel="2">
      <c r="A83" s="4" t="s">
        <v>78</v>
      </c>
      <c r="B83" s="5">
        <f aca="true" t="shared" si="34" ref="B83:I84">SUM(B84)</f>
        <v>20846</v>
      </c>
      <c r="C83" s="5">
        <f t="shared" si="34"/>
        <v>0</v>
      </c>
      <c r="D83" s="5">
        <f t="shared" si="34"/>
        <v>20846</v>
      </c>
      <c r="E83" s="5">
        <f t="shared" si="34"/>
        <v>0</v>
      </c>
      <c r="F83" s="5">
        <f t="shared" si="34"/>
        <v>18500</v>
      </c>
      <c r="G83" s="5">
        <f t="shared" si="34"/>
        <v>0</v>
      </c>
      <c r="H83" s="5">
        <f t="shared" si="34"/>
        <v>18500</v>
      </c>
      <c r="I83" s="5">
        <f t="shared" si="34"/>
        <v>0</v>
      </c>
      <c r="J83" s="20">
        <f t="shared" si="2"/>
        <v>88.74604240621701</v>
      </c>
    </row>
    <row r="84" spans="1:10" ht="63" outlineLevel="4">
      <c r="A84" s="4" t="s">
        <v>79</v>
      </c>
      <c r="B84" s="5">
        <f t="shared" si="34"/>
        <v>20846</v>
      </c>
      <c r="C84" s="5">
        <f t="shared" si="34"/>
        <v>0</v>
      </c>
      <c r="D84" s="5">
        <f t="shared" si="34"/>
        <v>20846</v>
      </c>
      <c r="E84" s="5">
        <f t="shared" si="34"/>
        <v>0</v>
      </c>
      <c r="F84" s="5">
        <f t="shared" si="34"/>
        <v>18500</v>
      </c>
      <c r="G84" s="5">
        <f t="shared" si="34"/>
        <v>0</v>
      </c>
      <c r="H84" s="5">
        <f t="shared" si="34"/>
        <v>18500</v>
      </c>
      <c r="I84" s="5">
        <f t="shared" si="34"/>
        <v>0</v>
      </c>
      <c r="J84" s="20">
        <f t="shared" si="2"/>
        <v>88.74604240621701</v>
      </c>
    </row>
    <row r="85" spans="1:10" ht="159" customHeight="1" outlineLevel="5">
      <c r="A85" s="6" t="s">
        <v>80</v>
      </c>
      <c r="B85" s="7">
        <f>SUM(C85+D85+E85)</f>
        <v>20846</v>
      </c>
      <c r="C85" s="7"/>
      <c r="D85" s="7">
        <v>20846</v>
      </c>
      <c r="E85" s="8"/>
      <c r="F85" s="7">
        <f>SUM(G85+H85+I85)</f>
        <v>18500</v>
      </c>
      <c r="G85" s="7"/>
      <c r="H85" s="7">
        <v>18500</v>
      </c>
      <c r="I85" s="8"/>
      <c r="J85" s="21">
        <f aca="true" t="shared" si="35" ref="J85:J140">SUM(F85/B85)*100</f>
        <v>88.74604240621701</v>
      </c>
    </row>
    <row r="86" spans="1:10" ht="48" customHeight="1" outlineLevel="2">
      <c r="A86" s="4" t="s">
        <v>81</v>
      </c>
      <c r="B86" s="5">
        <f aca="true" t="shared" si="36" ref="B86:I87">SUM(B87)</f>
        <v>70196</v>
      </c>
      <c r="C86" s="5">
        <f t="shared" si="36"/>
        <v>0</v>
      </c>
      <c r="D86" s="5">
        <f t="shared" si="36"/>
        <v>70196</v>
      </c>
      <c r="E86" s="5">
        <f t="shared" si="36"/>
        <v>0</v>
      </c>
      <c r="F86" s="5">
        <f t="shared" si="36"/>
        <v>0</v>
      </c>
      <c r="G86" s="5">
        <f t="shared" si="36"/>
        <v>0</v>
      </c>
      <c r="H86" s="5">
        <f t="shared" si="36"/>
        <v>0</v>
      </c>
      <c r="I86" s="5">
        <f t="shared" si="36"/>
        <v>0</v>
      </c>
      <c r="J86" s="20">
        <f t="shared" si="35"/>
        <v>0</v>
      </c>
    </row>
    <row r="87" spans="1:10" ht="63" outlineLevel="4">
      <c r="A87" s="4" t="s">
        <v>82</v>
      </c>
      <c r="B87" s="5">
        <f t="shared" si="36"/>
        <v>70196</v>
      </c>
      <c r="C87" s="5">
        <f t="shared" si="36"/>
        <v>0</v>
      </c>
      <c r="D87" s="5">
        <f t="shared" si="36"/>
        <v>70196</v>
      </c>
      <c r="E87" s="5">
        <f t="shared" si="36"/>
        <v>0</v>
      </c>
      <c r="F87" s="5">
        <f t="shared" si="36"/>
        <v>0</v>
      </c>
      <c r="G87" s="5">
        <f t="shared" si="36"/>
        <v>0</v>
      </c>
      <c r="H87" s="5">
        <f t="shared" si="36"/>
        <v>0</v>
      </c>
      <c r="I87" s="5">
        <f t="shared" si="36"/>
        <v>0</v>
      </c>
      <c r="J87" s="20">
        <f t="shared" si="35"/>
        <v>0</v>
      </c>
    </row>
    <row r="88" spans="1:10" ht="156.75" customHeight="1" outlineLevel="5">
      <c r="A88" s="6" t="s">
        <v>83</v>
      </c>
      <c r="B88" s="7">
        <f>SUM(C88+D88+E88)</f>
        <v>70196</v>
      </c>
      <c r="C88" s="7"/>
      <c r="D88" s="7">
        <v>70196</v>
      </c>
      <c r="E88" s="8"/>
      <c r="F88" s="7">
        <f>SUM(G88+H88+I88)</f>
        <v>0</v>
      </c>
      <c r="G88" s="7"/>
      <c r="H88" s="7"/>
      <c r="I88" s="8"/>
      <c r="J88" s="21">
        <f t="shared" si="35"/>
        <v>0</v>
      </c>
    </row>
    <row r="89" spans="1:10" ht="33.75" customHeight="1" outlineLevel="2">
      <c r="A89" s="4" t="s">
        <v>84</v>
      </c>
      <c r="B89" s="5">
        <f aca="true" t="shared" si="37" ref="B89:I90">SUM(B90)</f>
        <v>283480</v>
      </c>
      <c r="C89" s="5">
        <f t="shared" si="37"/>
        <v>0</v>
      </c>
      <c r="D89" s="5">
        <f t="shared" si="37"/>
        <v>0</v>
      </c>
      <c r="E89" s="5">
        <f t="shared" si="37"/>
        <v>283480</v>
      </c>
      <c r="F89" s="5">
        <f t="shared" si="37"/>
        <v>0</v>
      </c>
      <c r="G89" s="5">
        <f t="shared" si="37"/>
        <v>0</v>
      </c>
      <c r="H89" s="5">
        <f t="shared" si="37"/>
        <v>0</v>
      </c>
      <c r="I89" s="5">
        <f t="shared" si="37"/>
        <v>0</v>
      </c>
      <c r="J89" s="20">
        <f t="shared" si="35"/>
        <v>0</v>
      </c>
    </row>
    <row r="90" spans="1:10" ht="63" customHeight="1" outlineLevel="4">
      <c r="A90" s="4" t="s">
        <v>85</v>
      </c>
      <c r="B90" s="5">
        <f t="shared" si="37"/>
        <v>283480</v>
      </c>
      <c r="C90" s="5">
        <f t="shared" si="37"/>
        <v>0</v>
      </c>
      <c r="D90" s="5">
        <f t="shared" si="37"/>
        <v>0</v>
      </c>
      <c r="E90" s="5">
        <f t="shared" si="37"/>
        <v>283480</v>
      </c>
      <c r="F90" s="5">
        <f t="shared" si="37"/>
        <v>0</v>
      </c>
      <c r="G90" s="5">
        <f t="shared" si="37"/>
        <v>0</v>
      </c>
      <c r="H90" s="5">
        <f t="shared" si="37"/>
        <v>0</v>
      </c>
      <c r="I90" s="5">
        <f t="shared" si="37"/>
        <v>0</v>
      </c>
      <c r="J90" s="20">
        <f t="shared" si="35"/>
        <v>0</v>
      </c>
    </row>
    <row r="91" spans="1:10" ht="47.25" outlineLevel="5">
      <c r="A91" s="6" t="s">
        <v>86</v>
      </c>
      <c r="B91" s="7">
        <f>SUM(C91+D91+E91)</f>
        <v>283480</v>
      </c>
      <c r="C91" s="7"/>
      <c r="D91" s="7"/>
      <c r="E91" s="8">
        <v>283480</v>
      </c>
      <c r="F91" s="7">
        <f>SUM(G91+H91+I91)</f>
        <v>0</v>
      </c>
      <c r="G91" s="7"/>
      <c r="H91" s="7"/>
      <c r="I91" s="8"/>
      <c r="J91" s="21">
        <f t="shared" si="35"/>
        <v>0</v>
      </c>
    </row>
    <row r="92" spans="1:10" ht="31.5" outlineLevel="2">
      <c r="A92" s="4" t="s">
        <v>87</v>
      </c>
      <c r="B92" s="5">
        <f aca="true" t="shared" si="38" ref="B92:I92">SUM(B93)</f>
        <v>80000</v>
      </c>
      <c r="C92" s="5">
        <f t="shared" si="38"/>
        <v>0</v>
      </c>
      <c r="D92" s="5">
        <f t="shared" si="38"/>
        <v>0</v>
      </c>
      <c r="E92" s="5">
        <f t="shared" si="38"/>
        <v>80000</v>
      </c>
      <c r="F92" s="5">
        <f t="shared" si="38"/>
        <v>66492.98</v>
      </c>
      <c r="G92" s="5">
        <f t="shared" si="38"/>
        <v>0</v>
      </c>
      <c r="H92" s="5">
        <f t="shared" si="38"/>
        <v>0</v>
      </c>
      <c r="I92" s="5">
        <f t="shared" si="38"/>
        <v>66492.98</v>
      </c>
      <c r="J92" s="20">
        <f t="shared" si="35"/>
        <v>83.116225</v>
      </c>
    </row>
    <row r="93" spans="1:10" ht="61.5" customHeight="1" outlineLevel="4">
      <c r="A93" s="4" t="s">
        <v>88</v>
      </c>
      <c r="B93" s="5">
        <f aca="true" t="shared" si="39" ref="B93:I93">SUM(B94:B94)</f>
        <v>80000</v>
      </c>
      <c r="C93" s="5">
        <f t="shared" si="39"/>
        <v>0</v>
      </c>
      <c r="D93" s="5">
        <f t="shared" si="39"/>
        <v>0</v>
      </c>
      <c r="E93" s="5">
        <f t="shared" si="39"/>
        <v>80000</v>
      </c>
      <c r="F93" s="5">
        <f t="shared" si="39"/>
        <v>66492.98</v>
      </c>
      <c r="G93" s="5">
        <f t="shared" si="39"/>
        <v>0</v>
      </c>
      <c r="H93" s="5">
        <f t="shared" si="39"/>
        <v>0</v>
      </c>
      <c r="I93" s="5">
        <f t="shared" si="39"/>
        <v>66492.98</v>
      </c>
      <c r="J93" s="20">
        <f t="shared" si="35"/>
        <v>83.116225</v>
      </c>
    </row>
    <row r="94" spans="1:10" ht="31.5" outlineLevel="5">
      <c r="A94" s="6" t="s">
        <v>89</v>
      </c>
      <c r="B94" s="7">
        <f>SUM(C94+D94+E94)</f>
        <v>80000</v>
      </c>
      <c r="C94" s="7"/>
      <c r="D94" s="7"/>
      <c r="E94" s="8">
        <v>80000</v>
      </c>
      <c r="F94" s="7">
        <f>SUM(G94+H94+I94)</f>
        <v>66492.98</v>
      </c>
      <c r="G94" s="7"/>
      <c r="H94" s="7"/>
      <c r="I94" s="8">
        <v>66492.98</v>
      </c>
      <c r="J94" s="21">
        <f t="shared" si="35"/>
        <v>83.116225</v>
      </c>
    </row>
    <row r="95" spans="1:10" ht="45" customHeight="1" outlineLevel="2">
      <c r="A95" s="4" t="s">
        <v>90</v>
      </c>
      <c r="B95" s="5">
        <f aca="true" t="shared" si="40" ref="B95:I96">SUM(B96)</f>
        <v>100000</v>
      </c>
      <c r="C95" s="5">
        <f t="shared" si="40"/>
        <v>0</v>
      </c>
      <c r="D95" s="5">
        <f t="shared" si="40"/>
        <v>0</v>
      </c>
      <c r="E95" s="5">
        <f t="shared" si="40"/>
        <v>100000</v>
      </c>
      <c r="F95" s="5">
        <f t="shared" si="40"/>
        <v>0</v>
      </c>
      <c r="G95" s="5">
        <f t="shared" si="40"/>
        <v>0</v>
      </c>
      <c r="H95" s="5">
        <f t="shared" si="40"/>
        <v>0</v>
      </c>
      <c r="I95" s="5">
        <f t="shared" si="40"/>
        <v>0</v>
      </c>
      <c r="J95" s="20">
        <f t="shared" si="35"/>
        <v>0</v>
      </c>
    </row>
    <row r="96" spans="1:10" ht="49.5" customHeight="1" outlineLevel="4">
      <c r="A96" s="4" t="s">
        <v>91</v>
      </c>
      <c r="B96" s="5">
        <f t="shared" si="40"/>
        <v>100000</v>
      </c>
      <c r="C96" s="5">
        <f t="shared" si="40"/>
        <v>0</v>
      </c>
      <c r="D96" s="5">
        <f t="shared" si="40"/>
        <v>0</v>
      </c>
      <c r="E96" s="5">
        <f t="shared" si="40"/>
        <v>100000</v>
      </c>
      <c r="F96" s="5">
        <f t="shared" si="40"/>
        <v>0</v>
      </c>
      <c r="G96" s="5">
        <f t="shared" si="40"/>
        <v>0</v>
      </c>
      <c r="H96" s="5">
        <f t="shared" si="40"/>
        <v>0</v>
      </c>
      <c r="I96" s="5">
        <f t="shared" si="40"/>
        <v>0</v>
      </c>
      <c r="J96" s="20">
        <f t="shared" si="35"/>
        <v>0</v>
      </c>
    </row>
    <row r="97" spans="1:10" ht="31.5" outlineLevel="5">
      <c r="A97" s="6" t="s">
        <v>92</v>
      </c>
      <c r="B97" s="7">
        <f>SUM(C97+D97+E97)</f>
        <v>100000</v>
      </c>
      <c r="C97" s="7"/>
      <c r="D97" s="7"/>
      <c r="E97" s="8">
        <v>100000</v>
      </c>
      <c r="F97" s="7">
        <f>SUM(G97+H97+I97)</f>
        <v>0</v>
      </c>
      <c r="G97" s="7"/>
      <c r="H97" s="7"/>
      <c r="I97" s="8"/>
      <c r="J97" s="21">
        <f t="shared" si="35"/>
        <v>0</v>
      </c>
    </row>
    <row r="98" spans="1:10" ht="65.25" customHeight="1" outlineLevel="1">
      <c r="A98" s="4" t="s">
        <v>93</v>
      </c>
      <c r="B98" s="5">
        <f aca="true" t="shared" si="41" ref="B98:I99">SUM(B99)</f>
        <v>2724200</v>
      </c>
      <c r="C98" s="5">
        <f t="shared" si="41"/>
        <v>0</v>
      </c>
      <c r="D98" s="5">
        <f t="shared" si="41"/>
        <v>0</v>
      </c>
      <c r="E98" s="5">
        <f t="shared" si="41"/>
        <v>2724200</v>
      </c>
      <c r="F98" s="5">
        <f t="shared" si="41"/>
        <v>1454837.9</v>
      </c>
      <c r="G98" s="5">
        <f t="shared" si="41"/>
        <v>0</v>
      </c>
      <c r="H98" s="5">
        <f t="shared" si="41"/>
        <v>0</v>
      </c>
      <c r="I98" s="5">
        <f t="shared" si="41"/>
        <v>1454837.9</v>
      </c>
      <c r="J98" s="20">
        <f t="shared" si="35"/>
        <v>53.40422509360546</v>
      </c>
    </row>
    <row r="99" spans="1:10" ht="63.75" customHeight="1" outlineLevel="2">
      <c r="A99" s="4" t="s">
        <v>94</v>
      </c>
      <c r="B99" s="5">
        <f t="shared" si="41"/>
        <v>2724200</v>
      </c>
      <c r="C99" s="5">
        <f t="shared" si="41"/>
        <v>0</v>
      </c>
      <c r="D99" s="5">
        <f t="shared" si="41"/>
        <v>0</v>
      </c>
      <c r="E99" s="5">
        <f t="shared" si="41"/>
        <v>2724200</v>
      </c>
      <c r="F99" s="5">
        <f t="shared" si="41"/>
        <v>1454837.9</v>
      </c>
      <c r="G99" s="5">
        <f t="shared" si="41"/>
        <v>0</v>
      </c>
      <c r="H99" s="5">
        <f t="shared" si="41"/>
        <v>0</v>
      </c>
      <c r="I99" s="5">
        <f t="shared" si="41"/>
        <v>1454837.9</v>
      </c>
      <c r="J99" s="20">
        <f t="shared" si="35"/>
        <v>53.40422509360546</v>
      </c>
    </row>
    <row r="100" spans="1:10" ht="65.25" customHeight="1" outlineLevel="4">
      <c r="A100" s="4" t="s">
        <v>95</v>
      </c>
      <c r="B100" s="5">
        <f aca="true" t="shared" si="42" ref="B100:I100">SUM(B101:B102)</f>
        <v>2724200</v>
      </c>
      <c r="C100" s="5">
        <f t="shared" si="42"/>
        <v>0</v>
      </c>
      <c r="D100" s="5">
        <f t="shared" si="42"/>
        <v>0</v>
      </c>
      <c r="E100" s="5">
        <f t="shared" si="42"/>
        <v>2724200</v>
      </c>
      <c r="F100" s="5">
        <f t="shared" si="42"/>
        <v>1454837.9</v>
      </c>
      <c r="G100" s="5">
        <f t="shared" si="42"/>
        <v>0</v>
      </c>
      <c r="H100" s="5">
        <f t="shared" si="42"/>
        <v>0</v>
      </c>
      <c r="I100" s="5">
        <f t="shared" si="42"/>
        <v>1454837.9</v>
      </c>
      <c r="J100" s="20">
        <f t="shared" si="35"/>
        <v>53.40422509360546</v>
      </c>
    </row>
    <row r="101" spans="1:10" ht="63" outlineLevel="5">
      <c r="A101" s="6" t="s">
        <v>96</v>
      </c>
      <c r="B101" s="7">
        <f>SUM(C101+D101+E101)</f>
        <v>2474200</v>
      </c>
      <c r="C101" s="7"/>
      <c r="D101" s="7"/>
      <c r="E101" s="9">
        <v>2474200</v>
      </c>
      <c r="F101" s="7">
        <f>SUM(G101+H101+I101)</f>
        <v>1302000</v>
      </c>
      <c r="G101" s="7"/>
      <c r="H101" s="7"/>
      <c r="I101" s="8">
        <v>1302000</v>
      </c>
      <c r="J101" s="21">
        <f t="shared" si="35"/>
        <v>52.623070083259236</v>
      </c>
    </row>
    <row r="102" spans="1:10" ht="126" outlineLevel="5">
      <c r="A102" s="6" t="s">
        <v>97</v>
      </c>
      <c r="B102" s="7">
        <f>SUM(C102+D102+E102)</f>
        <v>250000</v>
      </c>
      <c r="C102" s="7"/>
      <c r="D102" s="7"/>
      <c r="E102" s="9">
        <v>250000</v>
      </c>
      <c r="F102" s="7">
        <f>SUM(G102+H102+I102)</f>
        <v>152837.9</v>
      </c>
      <c r="G102" s="7"/>
      <c r="H102" s="7"/>
      <c r="I102" s="8">
        <v>152837.9</v>
      </c>
      <c r="J102" s="21">
        <f t="shared" si="35"/>
        <v>61.13516</v>
      </c>
    </row>
    <row r="103" spans="1:10" ht="47.25" customHeight="1" outlineLevel="1">
      <c r="A103" s="4" t="s">
        <v>98</v>
      </c>
      <c r="B103" s="5">
        <f>SUM(B104+B110+B113)</f>
        <v>791587.0800000001</v>
      </c>
      <c r="C103" s="5">
        <f aca="true" t="shared" si="43" ref="C103:I103">SUM(C104+C110+C113)</f>
        <v>0</v>
      </c>
      <c r="D103" s="5">
        <f t="shared" si="43"/>
        <v>377587.08</v>
      </c>
      <c r="E103" s="5">
        <f t="shared" si="43"/>
        <v>414000</v>
      </c>
      <c r="F103" s="5">
        <f t="shared" si="43"/>
        <v>461155.91000000003</v>
      </c>
      <c r="G103" s="5">
        <f t="shared" si="43"/>
        <v>0</v>
      </c>
      <c r="H103" s="5">
        <f t="shared" si="43"/>
        <v>185664.41</v>
      </c>
      <c r="I103" s="5">
        <f t="shared" si="43"/>
        <v>275491.5</v>
      </c>
      <c r="J103" s="20">
        <f t="shared" si="35"/>
        <v>58.25712946199172</v>
      </c>
    </row>
    <row r="104" spans="1:10" ht="47.25" outlineLevel="2">
      <c r="A104" s="4" t="s">
        <v>99</v>
      </c>
      <c r="B104" s="5">
        <f>SUM(B105+B107)</f>
        <v>482587.08</v>
      </c>
      <c r="C104" s="5">
        <f aca="true" t="shared" si="44" ref="C104:I104">SUM(C105+C107)</f>
        <v>0</v>
      </c>
      <c r="D104" s="5">
        <f t="shared" si="44"/>
        <v>377587.08</v>
      </c>
      <c r="E104" s="5">
        <f t="shared" si="44"/>
        <v>105000</v>
      </c>
      <c r="F104" s="5">
        <f t="shared" si="44"/>
        <v>242909.41</v>
      </c>
      <c r="G104" s="5">
        <f t="shared" si="44"/>
        <v>0</v>
      </c>
      <c r="H104" s="5">
        <f t="shared" si="44"/>
        <v>185664.41</v>
      </c>
      <c r="I104" s="5">
        <f t="shared" si="44"/>
        <v>57245</v>
      </c>
      <c r="J104" s="20">
        <f t="shared" si="35"/>
        <v>50.3348349068939</v>
      </c>
    </row>
    <row r="105" spans="1:10" ht="47.25" outlineLevel="4">
      <c r="A105" s="4" t="s">
        <v>100</v>
      </c>
      <c r="B105" s="5">
        <f aca="true" t="shared" si="45" ref="B105:I105">SUM(B106:B106)</f>
        <v>80000</v>
      </c>
      <c r="C105" s="5">
        <f t="shared" si="45"/>
        <v>0</v>
      </c>
      <c r="D105" s="5">
        <f t="shared" si="45"/>
        <v>0</v>
      </c>
      <c r="E105" s="5">
        <f t="shared" si="45"/>
        <v>80000</v>
      </c>
      <c r="F105" s="5">
        <f t="shared" si="45"/>
        <v>57245</v>
      </c>
      <c r="G105" s="5">
        <f t="shared" si="45"/>
        <v>0</v>
      </c>
      <c r="H105" s="5">
        <f t="shared" si="45"/>
        <v>0</v>
      </c>
      <c r="I105" s="5">
        <f t="shared" si="45"/>
        <v>57245</v>
      </c>
      <c r="J105" s="20">
        <f t="shared" si="35"/>
        <v>71.55625</v>
      </c>
    </row>
    <row r="106" spans="1:10" ht="63" outlineLevel="5">
      <c r="A106" s="6" t="s">
        <v>101</v>
      </c>
      <c r="B106" s="7">
        <f>SUM(C106+D106+E106)</f>
        <v>80000</v>
      </c>
      <c r="C106" s="7"/>
      <c r="D106" s="7"/>
      <c r="E106" s="8">
        <v>80000</v>
      </c>
      <c r="F106" s="7">
        <f>SUM(G106+H106+I106)</f>
        <v>57245</v>
      </c>
      <c r="G106" s="7"/>
      <c r="H106" s="7"/>
      <c r="I106" s="8">
        <v>57245</v>
      </c>
      <c r="J106" s="21">
        <f t="shared" si="35"/>
        <v>71.55625</v>
      </c>
    </row>
    <row r="107" spans="1:10" ht="48.75" customHeight="1" outlineLevel="4">
      <c r="A107" s="4" t="s">
        <v>102</v>
      </c>
      <c r="B107" s="5">
        <f aca="true" t="shared" si="46" ref="B107:I107">SUM(B108:B109)</f>
        <v>402587.08</v>
      </c>
      <c r="C107" s="5">
        <f t="shared" si="46"/>
        <v>0</v>
      </c>
      <c r="D107" s="5">
        <f t="shared" si="46"/>
        <v>377587.08</v>
      </c>
      <c r="E107" s="5">
        <f t="shared" si="46"/>
        <v>25000</v>
      </c>
      <c r="F107" s="5">
        <f t="shared" si="46"/>
        <v>185664.41</v>
      </c>
      <c r="G107" s="5">
        <f t="shared" si="46"/>
        <v>0</v>
      </c>
      <c r="H107" s="5">
        <f t="shared" si="46"/>
        <v>185664.41</v>
      </c>
      <c r="I107" s="5">
        <f t="shared" si="46"/>
        <v>0</v>
      </c>
      <c r="J107" s="20">
        <f t="shared" si="35"/>
        <v>46.11782623525822</v>
      </c>
    </row>
    <row r="108" spans="1:10" ht="63.75" customHeight="1" outlineLevel="5">
      <c r="A108" s="6" t="s">
        <v>101</v>
      </c>
      <c r="B108" s="7">
        <f>SUM(C108+D108+E108)</f>
        <v>25000</v>
      </c>
      <c r="C108" s="7"/>
      <c r="D108" s="7"/>
      <c r="E108" s="8">
        <v>25000</v>
      </c>
      <c r="F108" s="7">
        <f>SUM(G108+H108+I108)</f>
        <v>0</v>
      </c>
      <c r="G108" s="7"/>
      <c r="H108" s="7"/>
      <c r="I108" s="8"/>
      <c r="J108" s="21">
        <f t="shared" si="35"/>
        <v>0</v>
      </c>
    </row>
    <row r="109" spans="1:10" ht="63" outlineLevel="5">
      <c r="A109" s="6" t="s">
        <v>103</v>
      </c>
      <c r="B109" s="7">
        <f>SUM(C109+D109+E109)</f>
        <v>377587.08</v>
      </c>
      <c r="C109" s="7"/>
      <c r="D109" s="7">
        <v>377587.08</v>
      </c>
      <c r="E109" s="8"/>
      <c r="F109" s="7">
        <f>SUM(G109+H109+I109)</f>
        <v>185664.41</v>
      </c>
      <c r="G109" s="7"/>
      <c r="H109" s="7">
        <v>185664.41</v>
      </c>
      <c r="I109" s="8"/>
      <c r="J109" s="21">
        <f t="shared" si="35"/>
        <v>49.17128255553659</v>
      </c>
    </row>
    <row r="110" spans="1:10" ht="94.5" outlineLevel="2">
      <c r="A110" s="4" t="s">
        <v>104</v>
      </c>
      <c r="B110" s="5">
        <f aca="true" t="shared" si="47" ref="B110:I110">SUM(B111)</f>
        <v>25000</v>
      </c>
      <c r="C110" s="5">
        <f t="shared" si="47"/>
        <v>0</v>
      </c>
      <c r="D110" s="5">
        <f t="shared" si="47"/>
        <v>0</v>
      </c>
      <c r="E110" s="5">
        <f t="shared" si="47"/>
        <v>25000</v>
      </c>
      <c r="F110" s="5">
        <f t="shared" si="47"/>
        <v>0</v>
      </c>
      <c r="G110" s="5">
        <f t="shared" si="47"/>
        <v>0</v>
      </c>
      <c r="H110" s="5">
        <f t="shared" si="47"/>
        <v>0</v>
      </c>
      <c r="I110" s="5">
        <f t="shared" si="47"/>
        <v>0</v>
      </c>
      <c r="J110" s="20">
        <f t="shared" si="35"/>
        <v>0</v>
      </c>
    </row>
    <row r="111" spans="1:10" ht="33.75" customHeight="1" outlineLevel="4">
      <c r="A111" s="4" t="s">
        <v>105</v>
      </c>
      <c r="B111" s="5">
        <f aca="true" t="shared" si="48" ref="B111:I111">SUM(B112:B112)</f>
        <v>25000</v>
      </c>
      <c r="C111" s="5">
        <f t="shared" si="48"/>
        <v>0</v>
      </c>
      <c r="D111" s="5">
        <f t="shared" si="48"/>
        <v>0</v>
      </c>
      <c r="E111" s="5">
        <f t="shared" si="48"/>
        <v>25000</v>
      </c>
      <c r="F111" s="5">
        <f t="shared" si="48"/>
        <v>0</v>
      </c>
      <c r="G111" s="5">
        <f t="shared" si="48"/>
        <v>0</v>
      </c>
      <c r="H111" s="5">
        <f t="shared" si="48"/>
        <v>0</v>
      </c>
      <c r="I111" s="5">
        <f t="shared" si="48"/>
        <v>0</v>
      </c>
      <c r="J111" s="20">
        <f t="shared" si="35"/>
        <v>0</v>
      </c>
    </row>
    <row r="112" spans="1:10" ht="59.25" customHeight="1" outlineLevel="5">
      <c r="A112" s="6" t="s">
        <v>101</v>
      </c>
      <c r="B112" s="7">
        <f>SUM(C112+D112+E112)</f>
        <v>25000</v>
      </c>
      <c r="C112" s="7"/>
      <c r="D112" s="7"/>
      <c r="E112" s="8">
        <v>25000</v>
      </c>
      <c r="F112" s="7">
        <f>SUM(G112+H112+I112)</f>
        <v>0</v>
      </c>
      <c r="G112" s="7"/>
      <c r="H112" s="7"/>
      <c r="I112" s="8"/>
      <c r="J112" s="21">
        <f t="shared" si="35"/>
        <v>0</v>
      </c>
    </row>
    <row r="113" spans="1:10" ht="66" customHeight="1" outlineLevel="2">
      <c r="A113" s="4" t="s">
        <v>106</v>
      </c>
      <c r="B113" s="5">
        <f aca="true" t="shared" si="49" ref="B113:I113">SUM(B114)</f>
        <v>284000</v>
      </c>
      <c r="C113" s="5">
        <f t="shared" si="49"/>
        <v>0</v>
      </c>
      <c r="D113" s="5">
        <f t="shared" si="49"/>
        <v>0</v>
      </c>
      <c r="E113" s="5">
        <f t="shared" si="49"/>
        <v>284000</v>
      </c>
      <c r="F113" s="5">
        <f t="shared" si="49"/>
        <v>218246.5</v>
      </c>
      <c r="G113" s="5">
        <f t="shared" si="49"/>
        <v>0</v>
      </c>
      <c r="H113" s="5">
        <f t="shared" si="49"/>
        <v>0</v>
      </c>
      <c r="I113" s="5">
        <f t="shared" si="49"/>
        <v>218246.5</v>
      </c>
      <c r="J113" s="20">
        <f t="shared" si="35"/>
        <v>76.84735915492958</v>
      </c>
    </row>
    <row r="114" spans="1:10" ht="48" customHeight="1" outlineLevel="4">
      <c r="A114" s="4" t="s">
        <v>107</v>
      </c>
      <c r="B114" s="5">
        <f aca="true" t="shared" si="50" ref="B114:I114">SUM(B115:B118)</f>
        <v>284000</v>
      </c>
      <c r="C114" s="5">
        <f t="shared" si="50"/>
        <v>0</v>
      </c>
      <c r="D114" s="5">
        <f t="shared" si="50"/>
        <v>0</v>
      </c>
      <c r="E114" s="5">
        <f t="shared" si="50"/>
        <v>284000</v>
      </c>
      <c r="F114" s="5">
        <f t="shared" si="50"/>
        <v>218246.5</v>
      </c>
      <c r="G114" s="5">
        <f t="shared" si="50"/>
        <v>0</v>
      </c>
      <c r="H114" s="5">
        <f t="shared" si="50"/>
        <v>0</v>
      </c>
      <c r="I114" s="5">
        <f t="shared" si="50"/>
        <v>218246.5</v>
      </c>
      <c r="J114" s="20">
        <f t="shared" si="35"/>
        <v>76.84735915492958</v>
      </c>
    </row>
    <row r="115" spans="1:10" ht="94.5" outlineLevel="5">
      <c r="A115" s="6" t="s">
        <v>108</v>
      </c>
      <c r="B115" s="7">
        <f>SUM(C115+D115+E115)</f>
        <v>72000</v>
      </c>
      <c r="C115" s="7"/>
      <c r="D115" s="7"/>
      <c r="E115" s="9">
        <v>72000</v>
      </c>
      <c r="F115" s="7">
        <f>SUM(G115+H115+I115)</f>
        <v>36000</v>
      </c>
      <c r="G115" s="7"/>
      <c r="H115" s="7"/>
      <c r="I115" s="7">
        <v>36000</v>
      </c>
      <c r="J115" s="21">
        <f t="shared" si="35"/>
        <v>50</v>
      </c>
    </row>
    <row r="116" spans="1:10" ht="78.75" customHeight="1" outlineLevel="5">
      <c r="A116" s="6" t="s">
        <v>109</v>
      </c>
      <c r="B116" s="7">
        <f>SUM(C116+D116+E116)</f>
        <v>40000</v>
      </c>
      <c r="C116" s="7"/>
      <c r="D116" s="7"/>
      <c r="E116" s="9">
        <v>40000</v>
      </c>
      <c r="F116" s="7">
        <f>SUM(G116+H116+I116)</f>
        <v>40000</v>
      </c>
      <c r="G116" s="7"/>
      <c r="H116" s="7"/>
      <c r="I116" s="7">
        <v>40000</v>
      </c>
      <c r="J116" s="21">
        <f t="shared" si="35"/>
        <v>100</v>
      </c>
    </row>
    <row r="117" spans="1:10" ht="126" outlineLevel="5">
      <c r="A117" s="6" t="s">
        <v>110</v>
      </c>
      <c r="B117" s="7">
        <f>SUM(C117+D117+E117)</f>
        <v>72000</v>
      </c>
      <c r="C117" s="7"/>
      <c r="D117" s="7"/>
      <c r="E117" s="9">
        <v>72000</v>
      </c>
      <c r="F117" s="7">
        <f>SUM(G117+H117+I117)</f>
        <v>48000</v>
      </c>
      <c r="G117" s="7"/>
      <c r="H117" s="7"/>
      <c r="I117" s="7">
        <v>48000</v>
      </c>
      <c r="J117" s="21">
        <f t="shared" si="35"/>
        <v>66.66666666666666</v>
      </c>
    </row>
    <row r="118" spans="1:10" ht="65.25" customHeight="1" outlineLevel="5">
      <c r="A118" s="6" t="s">
        <v>111</v>
      </c>
      <c r="B118" s="7">
        <f>SUM(C118+D118+E118)</f>
        <v>100000</v>
      </c>
      <c r="C118" s="7"/>
      <c r="D118" s="7"/>
      <c r="E118" s="9">
        <v>100000</v>
      </c>
      <c r="F118" s="7">
        <f>SUM(G118+H118+I118)</f>
        <v>94246.5</v>
      </c>
      <c r="G118" s="7"/>
      <c r="H118" s="7"/>
      <c r="I118" s="7">
        <v>94246.5</v>
      </c>
      <c r="J118" s="21">
        <f t="shared" si="35"/>
        <v>94.2465</v>
      </c>
    </row>
    <row r="119" spans="1:10" ht="63" outlineLevel="1">
      <c r="A119" s="4" t="s">
        <v>112</v>
      </c>
      <c r="B119" s="5">
        <f aca="true" t="shared" si="51" ref="B119:I119">SUM(B120+B125)</f>
        <v>3305532</v>
      </c>
      <c r="C119" s="5">
        <f t="shared" si="51"/>
        <v>0</v>
      </c>
      <c r="D119" s="5">
        <f t="shared" si="51"/>
        <v>751332</v>
      </c>
      <c r="E119" s="5">
        <f t="shared" si="51"/>
        <v>2554200</v>
      </c>
      <c r="F119" s="5">
        <f t="shared" si="51"/>
        <v>1255089.07</v>
      </c>
      <c r="G119" s="5">
        <f t="shared" si="51"/>
        <v>0</v>
      </c>
      <c r="H119" s="5">
        <f t="shared" si="51"/>
        <v>50883.38</v>
      </c>
      <c r="I119" s="5">
        <f t="shared" si="51"/>
        <v>1204205.6900000002</v>
      </c>
      <c r="J119" s="20">
        <f t="shared" si="35"/>
        <v>37.969351680758194</v>
      </c>
    </row>
    <row r="120" spans="1:10" ht="111.75" customHeight="1" outlineLevel="2">
      <c r="A120" s="4" t="s">
        <v>113</v>
      </c>
      <c r="B120" s="5">
        <f aca="true" t="shared" si="52" ref="B120:I120">SUM(B121)</f>
        <v>3275532</v>
      </c>
      <c r="C120" s="5">
        <f t="shared" si="52"/>
        <v>0</v>
      </c>
      <c r="D120" s="5">
        <f t="shared" si="52"/>
        <v>751332</v>
      </c>
      <c r="E120" s="5">
        <f t="shared" si="52"/>
        <v>2524200</v>
      </c>
      <c r="F120" s="5">
        <f t="shared" si="52"/>
        <v>1255089.07</v>
      </c>
      <c r="G120" s="5">
        <f t="shared" si="52"/>
        <v>0</v>
      </c>
      <c r="H120" s="5">
        <f t="shared" si="52"/>
        <v>50883.38</v>
      </c>
      <c r="I120" s="5">
        <f t="shared" si="52"/>
        <v>1204205.6900000002</v>
      </c>
      <c r="J120" s="20">
        <f t="shared" si="35"/>
        <v>38.317106045674414</v>
      </c>
    </row>
    <row r="121" spans="1:10" ht="47.25" outlineLevel="4">
      <c r="A121" s="4" t="s">
        <v>114</v>
      </c>
      <c r="B121" s="5">
        <f>SUM(B122:B124)</f>
        <v>3275532</v>
      </c>
      <c r="C121" s="5">
        <f aca="true" t="shared" si="53" ref="C121:I121">SUM(C122:C124)</f>
        <v>0</v>
      </c>
      <c r="D121" s="5">
        <f t="shared" si="53"/>
        <v>751332</v>
      </c>
      <c r="E121" s="5">
        <f t="shared" si="53"/>
        <v>2524200</v>
      </c>
      <c r="F121" s="5">
        <f t="shared" si="53"/>
        <v>1255089.07</v>
      </c>
      <c r="G121" s="5">
        <f t="shared" si="53"/>
        <v>0</v>
      </c>
      <c r="H121" s="5">
        <f t="shared" si="53"/>
        <v>50883.38</v>
      </c>
      <c r="I121" s="5">
        <f t="shared" si="53"/>
        <v>1204205.6900000002</v>
      </c>
      <c r="J121" s="20">
        <f t="shared" si="35"/>
        <v>38.317106045674414</v>
      </c>
    </row>
    <row r="122" spans="1:10" ht="94.5" outlineLevel="5">
      <c r="A122" s="6" t="s">
        <v>115</v>
      </c>
      <c r="B122" s="7">
        <f>SUM(C122+D122+E122)</f>
        <v>2242063</v>
      </c>
      <c r="C122" s="7"/>
      <c r="D122" s="7"/>
      <c r="E122" s="9">
        <v>2242063</v>
      </c>
      <c r="F122" s="7">
        <f>SUM(G122+H122+I122)</f>
        <v>1098842.35</v>
      </c>
      <c r="G122" s="7"/>
      <c r="H122" s="7"/>
      <c r="I122" s="7">
        <v>1098842.35</v>
      </c>
      <c r="J122" s="21">
        <f t="shared" si="35"/>
        <v>49.01032441996501</v>
      </c>
    </row>
    <row r="123" spans="1:10" ht="141.75" outlineLevel="5">
      <c r="A123" s="6" t="s">
        <v>116</v>
      </c>
      <c r="B123" s="7">
        <f>SUM(C123+D123+E123)</f>
        <v>282137</v>
      </c>
      <c r="C123" s="7"/>
      <c r="D123" s="7"/>
      <c r="E123" s="9">
        <v>282137</v>
      </c>
      <c r="F123" s="7">
        <f>SUM(G123+H123+I123)</f>
        <v>105363.34</v>
      </c>
      <c r="G123" s="7"/>
      <c r="H123" s="7"/>
      <c r="I123" s="7">
        <v>105363.34</v>
      </c>
      <c r="J123" s="21">
        <f t="shared" si="35"/>
        <v>37.34474386556885</v>
      </c>
    </row>
    <row r="124" spans="1:10" ht="63" outlineLevel="5">
      <c r="A124" s="6" t="s">
        <v>219</v>
      </c>
      <c r="B124" s="7">
        <f>SUM(C124+D124+E124)</f>
        <v>751332</v>
      </c>
      <c r="C124" s="7"/>
      <c r="D124" s="7">
        <v>751332</v>
      </c>
      <c r="E124" s="30"/>
      <c r="F124" s="7">
        <f>SUM(G124+H124+I124)</f>
        <v>50883.38</v>
      </c>
      <c r="G124" s="7"/>
      <c r="H124" s="7">
        <v>50883.38</v>
      </c>
      <c r="I124" s="7"/>
      <c r="J124" s="21">
        <f t="shared" si="35"/>
        <v>6.772422843696262</v>
      </c>
    </row>
    <row r="125" spans="1:10" ht="47.25" outlineLevel="2">
      <c r="A125" s="4" t="s">
        <v>117</v>
      </c>
      <c r="B125" s="5">
        <f aca="true" t="shared" si="54" ref="B125:I126">SUM(B126)</f>
        <v>30000</v>
      </c>
      <c r="C125" s="5">
        <f t="shared" si="54"/>
        <v>0</v>
      </c>
      <c r="D125" s="5">
        <f t="shared" si="54"/>
        <v>0</v>
      </c>
      <c r="E125" s="5">
        <f t="shared" si="54"/>
        <v>30000</v>
      </c>
      <c r="F125" s="5">
        <f t="shared" si="54"/>
        <v>0</v>
      </c>
      <c r="G125" s="5">
        <f t="shared" si="54"/>
        <v>0</v>
      </c>
      <c r="H125" s="5">
        <f t="shared" si="54"/>
        <v>0</v>
      </c>
      <c r="I125" s="5">
        <f t="shared" si="54"/>
        <v>0</v>
      </c>
      <c r="J125" s="20">
        <f t="shared" si="35"/>
        <v>0</v>
      </c>
    </row>
    <row r="126" spans="1:10" ht="61.5" customHeight="1" outlineLevel="4">
      <c r="A126" s="4" t="s">
        <v>118</v>
      </c>
      <c r="B126" s="5">
        <f t="shared" si="54"/>
        <v>30000</v>
      </c>
      <c r="C126" s="5">
        <f t="shared" si="54"/>
        <v>0</v>
      </c>
      <c r="D126" s="5">
        <f t="shared" si="54"/>
        <v>0</v>
      </c>
      <c r="E126" s="5">
        <f t="shared" si="54"/>
        <v>30000</v>
      </c>
      <c r="F126" s="5">
        <f t="shared" si="54"/>
        <v>0</v>
      </c>
      <c r="G126" s="5">
        <f t="shared" si="54"/>
        <v>0</v>
      </c>
      <c r="H126" s="5">
        <f t="shared" si="54"/>
        <v>0</v>
      </c>
      <c r="I126" s="5">
        <f t="shared" si="54"/>
        <v>0</v>
      </c>
      <c r="J126" s="20">
        <f t="shared" si="35"/>
        <v>0</v>
      </c>
    </row>
    <row r="127" spans="1:10" ht="48" customHeight="1" outlineLevel="5">
      <c r="A127" s="6" t="s">
        <v>119</v>
      </c>
      <c r="B127" s="7">
        <f>SUM(C127+D127+E127)</f>
        <v>30000</v>
      </c>
      <c r="C127" s="7"/>
      <c r="D127" s="7"/>
      <c r="E127" s="8">
        <v>30000</v>
      </c>
      <c r="F127" s="7">
        <f>SUM(G127+H127+I127)</f>
        <v>0</v>
      </c>
      <c r="G127" s="7"/>
      <c r="H127" s="7"/>
      <c r="I127" s="8"/>
      <c r="J127" s="21">
        <f t="shared" si="35"/>
        <v>0</v>
      </c>
    </row>
    <row r="128" spans="1:10" ht="63" outlineLevel="1">
      <c r="A128" s="4" t="s">
        <v>120</v>
      </c>
      <c r="B128" s="5">
        <f aca="true" t="shared" si="55" ref="B128:I128">SUM(B129+B135+B138)</f>
        <v>8695887.68</v>
      </c>
      <c r="C128" s="5">
        <f t="shared" si="55"/>
        <v>0</v>
      </c>
      <c r="D128" s="5">
        <f t="shared" si="55"/>
        <v>0</v>
      </c>
      <c r="E128" s="5">
        <f t="shared" si="55"/>
        <v>8695887.68</v>
      </c>
      <c r="F128" s="5">
        <f t="shared" si="55"/>
        <v>2132321.29</v>
      </c>
      <c r="G128" s="5">
        <f t="shared" si="55"/>
        <v>0</v>
      </c>
      <c r="H128" s="5">
        <f t="shared" si="55"/>
        <v>0</v>
      </c>
      <c r="I128" s="5">
        <f t="shared" si="55"/>
        <v>2132321.29</v>
      </c>
      <c r="J128" s="20">
        <f t="shared" si="35"/>
        <v>24.521030727020616</v>
      </c>
    </row>
    <row r="129" spans="1:10" ht="50.25" customHeight="1" outlineLevel="2">
      <c r="A129" s="4" t="s">
        <v>121</v>
      </c>
      <c r="B129" s="5">
        <f aca="true" t="shared" si="56" ref="B129:I129">SUM(B130)</f>
        <v>7494887.680000001</v>
      </c>
      <c r="C129" s="5">
        <f t="shared" si="56"/>
        <v>0</v>
      </c>
      <c r="D129" s="5">
        <f t="shared" si="56"/>
        <v>0</v>
      </c>
      <c r="E129" s="5">
        <f t="shared" si="56"/>
        <v>7494887.680000001</v>
      </c>
      <c r="F129" s="5">
        <f t="shared" si="56"/>
        <v>1597321.29</v>
      </c>
      <c r="G129" s="5">
        <f t="shared" si="56"/>
        <v>0</v>
      </c>
      <c r="H129" s="5">
        <f t="shared" si="56"/>
        <v>0</v>
      </c>
      <c r="I129" s="5">
        <f t="shared" si="56"/>
        <v>1597321.29</v>
      </c>
      <c r="J129" s="20">
        <f t="shared" si="35"/>
        <v>21.312144466986858</v>
      </c>
    </row>
    <row r="130" spans="1:10" ht="31.5" outlineLevel="4">
      <c r="A130" s="4" t="s">
        <v>122</v>
      </c>
      <c r="B130" s="5">
        <f aca="true" t="shared" si="57" ref="B130:I130">SUM(B131:B134)</f>
        <v>7494887.680000001</v>
      </c>
      <c r="C130" s="5">
        <f t="shared" si="57"/>
        <v>0</v>
      </c>
      <c r="D130" s="5">
        <f t="shared" si="57"/>
        <v>0</v>
      </c>
      <c r="E130" s="5">
        <f t="shared" si="57"/>
        <v>7494887.680000001</v>
      </c>
      <c r="F130" s="5">
        <f t="shared" si="57"/>
        <v>1597321.29</v>
      </c>
      <c r="G130" s="5">
        <f t="shared" si="57"/>
        <v>0</v>
      </c>
      <c r="H130" s="5">
        <f t="shared" si="57"/>
        <v>0</v>
      </c>
      <c r="I130" s="5">
        <f t="shared" si="57"/>
        <v>1597321.29</v>
      </c>
      <c r="J130" s="20">
        <f t="shared" si="35"/>
        <v>21.312144466986858</v>
      </c>
    </row>
    <row r="131" spans="1:10" ht="33.75" customHeight="1" outlineLevel="5">
      <c r="A131" s="6" t="s">
        <v>123</v>
      </c>
      <c r="B131" s="7">
        <f>SUM(C131+D131+E131)</f>
        <v>3231652.81</v>
      </c>
      <c r="C131" s="7"/>
      <c r="D131" s="7"/>
      <c r="E131" s="9">
        <v>3231652.81</v>
      </c>
      <c r="F131" s="7">
        <f>SUM(G131+H131+I131)</f>
        <v>0</v>
      </c>
      <c r="G131" s="7"/>
      <c r="H131" s="7"/>
      <c r="I131" s="7"/>
      <c r="J131" s="21">
        <f t="shared" si="35"/>
        <v>0</v>
      </c>
    </row>
    <row r="132" spans="1:10" ht="63" outlineLevel="5">
      <c r="A132" s="6" t="s">
        <v>124</v>
      </c>
      <c r="B132" s="7">
        <f>SUM(C132+D132+E132)</f>
        <v>1000000</v>
      </c>
      <c r="C132" s="7"/>
      <c r="D132" s="7"/>
      <c r="E132" s="9">
        <v>1000000</v>
      </c>
      <c r="F132" s="7">
        <f>SUM(G132+H132+I132)</f>
        <v>295874.17</v>
      </c>
      <c r="G132" s="7"/>
      <c r="H132" s="7"/>
      <c r="I132" s="7">
        <v>295874.17</v>
      </c>
      <c r="J132" s="21">
        <f t="shared" si="35"/>
        <v>29.587417</v>
      </c>
    </row>
    <row r="133" spans="1:10" ht="63" outlineLevel="5">
      <c r="A133" s="6" t="s">
        <v>125</v>
      </c>
      <c r="B133" s="7">
        <f>SUM(C133+D133+E133)</f>
        <v>1886795.87</v>
      </c>
      <c r="C133" s="7"/>
      <c r="D133" s="7"/>
      <c r="E133" s="9">
        <v>1886795.87</v>
      </c>
      <c r="F133" s="7">
        <f>SUM(G133+H133+I133)</f>
        <v>1101611.12</v>
      </c>
      <c r="G133" s="7"/>
      <c r="H133" s="7"/>
      <c r="I133" s="8">
        <v>1101611.12</v>
      </c>
      <c r="J133" s="21">
        <f t="shared" si="35"/>
        <v>58.38528361841284</v>
      </c>
    </row>
    <row r="134" spans="1:10" ht="48" customHeight="1" outlineLevel="5">
      <c r="A134" s="6" t="s">
        <v>126</v>
      </c>
      <c r="B134" s="7">
        <f>SUM(C134+D134+E134)</f>
        <v>1376439</v>
      </c>
      <c r="C134" s="7"/>
      <c r="D134" s="7"/>
      <c r="E134" s="9">
        <v>1376439</v>
      </c>
      <c r="F134" s="7">
        <f>SUM(G134+H134+I134)</f>
        <v>199836</v>
      </c>
      <c r="G134" s="7"/>
      <c r="H134" s="7"/>
      <c r="I134" s="8">
        <v>199836</v>
      </c>
      <c r="J134" s="21">
        <f t="shared" si="35"/>
        <v>14.518333177133167</v>
      </c>
    </row>
    <row r="135" spans="1:10" ht="47.25" customHeight="1" outlineLevel="2">
      <c r="A135" s="4" t="s">
        <v>127</v>
      </c>
      <c r="B135" s="5">
        <f aca="true" t="shared" si="58" ref="B135:I136">SUM(B136)</f>
        <v>1200000</v>
      </c>
      <c r="C135" s="5">
        <f t="shared" si="58"/>
        <v>0</v>
      </c>
      <c r="D135" s="5">
        <f t="shared" si="58"/>
        <v>0</v>
      </c>
      <c r="E135" s="5">
        <f t="shared" si="58"/>
        <v>1200000</v>
      </c>
      <c r="F135" s="5">
        <f t="shared" si="58"/>
        <v>535000</v>
      </c>
      <c r="G135" s="5">
        <f t="shared" si="58"/>
        <v>0</v>
      </c>
      <c r="H135" s="5">
        <f t="shared" si="58"/>
        <v>0</v>
      </c>
      <c r="I135" s="5">
        <f t="shared" si="58"/>
        <v>535000</v>
      </c>
      <c r="J135" s="20">
        <f t="shared" si="35"/>
        <v>44.583333333333336</v>
      </c>
    </row>
    <row r="136" spans="1:10" ht="47.25" customHeight="1" outlineLevel="4">
      <c r="A136" s="4" t="s">
        <v>128</v>
      </c>
      <c r="B136" s="5">
        <f t="shared" si="58"/>
        <v>1200000</v>
      </c>
      <c r="C136" s="5">
        <f t="shared" si="58"/>
        <v>0</v>
      </c>
      <c r="D136" s="5">
        <f t="shared" si="58"/>
        <v>0</v>
      </c>
      <c r="E136" s="5">
        <f t="shared" si="58"/>
        <v>1200000</v>
      </c>
      <c r="F136" s="5">
        <f t="shared" si="58"/>
        <v>535000</v>
      </c>
      <c r="G136" s="5">
        <f t="shared" si="58"/>
        <v>0</v>
      </c>
      <c r="H136" s="5">
        <f t="shared" si="58"/>
        <v>0</v>
      </c>
      <c r="I136" s="5">
        <f t="shared" si="58"/>
        <v>535000</v>
      </c>
      <c r="J136" s="20">
        <f t="shared" si="35"/>
        <v>44.583333333333336</v>
      </c>
    </row>
    <row r="137" spans="1:10" ht="94.5" outlineLevel="5">
      <c r="A137" s="6" t="s">
        <v>129</v>
      </c>
      <c r="B137" s="7">
        <f>SUM(C137+D137+E137)</f>
        <v>1200000</v>
      </c>
      <c r="C137" s="7"/>
      <c r="D137" s="7"/>
      <c r="E137" s="8">
        <v>1200000</v>
      </c>
      <c r="F137" s="7">
        <f>SUM(G137+H137+I137)</f>
        <v>535000</v>
      </c>
      <c r="G137" s="7"/>
      <c r="H137" s="7"/>
      <c r="I137" s="8">
        <v>535000</v>
      </c>
      <c r="J137" s="21">
        <f t="shared" si="35"/>
        <v>44.583333333333336</v>
      </c>
    </row>
    <row r="138" spans="1:10" ht="47.25" outlineLevel="2">
      <c r="A138" s="4" t="s">
        <v>130</v>
      </c>
      <c r="B138" s="5">
        <f aca="true" t="shared" si="59" ref="B138:I138">SUM(B139)</f>
        <v>1000</v>
      </c>
      <c r="C138" s="5">
        <f t="shared" si="59"/>
        <v>0</v>
      </c>
      <c r="D138" s="5">
        <f t="shared" si="59"/>
        <v>0</v>
      </c>
      <c r="E138" s="5">
        <f t="shared" si="59"/>
        <v>1000</v>
      </c>
      <c r="F138" s="5">
        <f t="shared" si="59"/>
        <v>0</v>
      </c>
      <c r="G138" s="5">
        <f t="shared" si="59"/>
        <v>0</v>
      </c>
      <c r="H138" s="5">
        <f t="shared" si="59"/>
        <v>0</v>
      </c>
      <c r="I138" s="5">
        <f t="shared" si="59"/>
        <v>0</v>
      </c>
      <c r="J138" s="20">
        <f t="shared" si="35"/>
        <v>0</v>
      </c>
    </row>
    <row r="139" spans="1:10" ht="46.5" customHeight="1" outlineLevel="4">
      <c r="A139" s="4" t="s">
        <v>131</v>
      </c>
      <c r="B139" s="5">
        <f aca="true" t="shared" si="60" ref="B139:I139">SUM(B140:B141)</f>
        <v>1000</v>
      </c>
      <c r="C139" s="5">
        <f t="shared" si="60"/>
        <v>0</v>
      </c>
      <c r="D139" s="5">
        <f t="shared" si="60"/>
        <v>0</v>
      </c>
      <c r="E139" s="5">
        <f t="shared" si="60"/>
        <v>1000</v>
      </c>
      <c r="F139" s="5">
        <f t="shared" si="60"/>
        <v>0</v>
      </c>
      <c r="G139" s="5">
        <f t="shared" si="60"/>
        <v>0</v>
      </c>
      <c r="H139" s="5">
        <f t="shared" si="60"/>
        <v>0</v>
      </c>
      <c r="I139" s="5">
        <f t="shared" si="60"/>
        <v>0</v>
      </c>
      <c r="J139" s="20">
        <f t="shared" si="35"/>
        <v>0</v>
      </c>
    </row>
    <row r="140" spans="1:10" ht="63" outlineLevel="5">
      <c r="A140" s="6" t="s">
        <v>132</v>
      </c>
      <c r="B140" s="7">
        <f>SUM(C140+D140+E140)</f>
        <v>500</v>
      </c>
      <c r="C140" s="7"/>
      <c r="D140" s="7"/>
      <c r="E140" s="9">
        <v>500</v>
      </c>
      <c r="F140" s="7">
        <f>SUM(G140+H140+I140)</f>
        <v>0</v>
      </c>
      <c r="G140" s="7"/>
      <c r="H140" s="7"/>
      <c r="I140" s="7"/>
      <c r="J140" s="21">
        <f t="shared" si="35"/>
        <v>0</v>
      </c>
    </row>
    <row r="141" spans="1:10" ht="30" customHeight="1" outlineLevel="5">
      <c r="A141" s="6" t="s">
        <v>133</v>
      </c>
      <c r="B141" s="7">
        <f>SUM(C141+D141+E141)</f>
        <v>500</v>
      </c>
      <c r="C141" s="7"/>
      <c r="D141" s="7"/>
      <c r="E141" s="9">
        <v>500</v>
      </c>
      <c r="F141" s="7">
        <f>SUM(G141+H141+I141)</f>
        <v>0</v>
      </c>
      <c r="G141" s="7"/>
      <c r="H141" s="7"/>
      <c r="I141" s="7"/>
      <c r="J141" s="21">
        <f aca="true" t="shared" si="61" ref="J141:J204">SUM(F141/B141)*100</f>
        <v>0</v>
      </c>
    </row>
    <row r="142" spans="1:10" ht="63" outlineLevel="1">
      <c r="A142" s="4" t="s">
        <v>134</v>
      </c>
      <c r="B142" s="5">
        <f aca="true" t="shared" si="62" ref="B142:I143">SUM(B143)</f>
        <v>150000</v>
      </c>
      <c r="C142" s="5">
        <f t="shared" si="62"/>
        <v>0</v>
      </c>
      <c r="D142" s="5">
        <f t="shared" si="62"/>
        <v>0</v>
      </c>
      <c r="E142" s="5">
        <f t="shared" si="62"/>
        <v>150000</v>
      </c>
      <c r="F142" s="5">
        <f t="shared" si="62"/>
        <v>0</v>
      </c>
      <c r="G142" s="5">
        <f t="shared" si="62"/>
        <v>0</v>
      </c>
      <c r="H142" s="5">
        <f t="shared" si="62"/>
        <v>0</v>
      </c>
      <c r="I142" s="5">
        <f t="shared" si="62"/>
        <v>0</v>
      </c>
      <c r="J142" s="20">
        <f t="shared" si="61"/>
        <v>0</v>
      </c>
    </row>
    <row r="143" spans="1:10" ht="47.25" outlineLevel="2">
      <c r="A143" s="4" t="s">
        <v>135</v>
      </c>
      <c r="B143" s="5">
        <f t="shared" si="62"/>
        <v>150000</v>
      </c>
      <c r="C143" s="5">
        <f t="shared" si="62"/>
        <v>0</v>
      </c>
      <c r="D143" s="5">
        <f t="shared" si="62"/>
        <v>0</v>
      </c>
      <c r="E143" s="5">
        <f t="shared" si="62"/>
        <v>150000</v>
      </c>
      <c r="F143" s="5">
        <f t="shared" si="62"/>
        <v>0</v>
      </c>
      <c r="G143" s="5">
        <f t="shared" si="62"/>
        <v>0</v>
      </c>
      <c r="H143" s="5">
        <f t="shared" si="62"/>
        <v>0</v>
      </c>
      <c r="I143" s="5">
        <f t="shared" si="62"/>
        <v>0</v>
      </c>
      <c r="J143" s="20">
        <f t="shared" si="61"/>
        <v>0</v>
      </c>
    </row>
    <row r="144" spans="1:10" ht="78.75" outlineLevel="4">
      <c r="A144" s="4" t="s">
        <v>136</v>
      </c>
      <c r="B144" s="5">
        <f aca="true" t="shared" si="63" ref="B144:I144">SUM(B145:B145)</f>
        <v>150000</v>
      </c>
      <c r="C144" s="5">
        <f t="shared" si="63"/>
        <v>0</v>
      </c>
      <c r="D144" s="5">
        <f t="shared" si="63"/>
        <v>0</v>
      </c>
      <c r="E144" s="5">
        <f t="shared" si="63"/>
        <v>150000</v>
      </c>
      <c r="F144" s="5">
        <f t="shared" si="63"/>
        <v>0</v>
      </c>
      <c r="G144" s="5">
        <f t="shared" si="63"/>
        <v>0</v>
      </c>
      <c r="H144" s="5">
        <f t="shared" si="63"/>
        <v>0</v>
      </c>
      <c r="I144" s="5">
        <f t="shared" si="63"/>
        <v>0</v>
      </c>
      <c r="J144" s="20">
        <f t="shared" si="61"/>
        <v>0</v>
      </c>
    </row>
    <row r="145" spans="1:10" ht="63" outlineLevel="5">
      <c r="A145" s="6" t="s">
        <v>137</v>
      </c>
      <c r="B145" s="7">
        <f>SUM(C145+D145+E145)</f>
        <v>150000</v>
      </c>
      <c r="C145" s="7"/>
      <c r="D145" s="7"/>
      <c r="E145" s="8">
        <v>150000</v>
      </c>
      <c r="F145" s="7">
        <f>SUM(G145+H145+I145)</f>
        <v>0</v>
      </c>
      <c r="G145" s="7"/>
      <c r="H145" s="7"/>
      <c r="I145" s="8"/>
      <c r="J145" s="21">
        <f t="shared" si="61"/>
        <v>0</v>
      </c>
    </row>
    <row r="146" spans="1:10" ht="78.75" outlineLevel="1">
      <c r="A146" s="4" t="s">
        <v>138</v>
      </c>
      <c r="B146" s="5">
        <f aca="true" t="shared" si="64" ref="B146:I146">SUM(B147+B150)</f>
        <v>4164147.69</v>
      </c>
      <c r="C146" s="5">
        <f t="shared" si="64"/>
        <v>0</v>
      </c>
      <c r="D146" s="5">
        <f t="shared" si="64"/>
        <v>0</v>
      </c>
      <c r="E146" s="5">
        <f t="shared" si="64"/>
        <v>4164147.69</v>
      </c>
      <c r="F146" s="5">
        <f t="shared" si="64"/>
        <v>1976206.57</v>
      </c>
      <c r="G146" s="5">
        <f t="shared" si="64"/>
        <v>0</v>
      </c>
      <c r="H146" s="5">
        <f t="shared" si="64"/>
        <v>0</v>
      </c>
      <c r="I146" s="5">
        <f t="shared" si="64"/>
        <v>1976206.57</v>
      </c>
      <c r="J146" s="20">
        <f t="shared" si="61"/>
        <v>47.45764841016002</v>
      </c>
    </row>
    <row r="147" spans="1:10" ht="63" outlineLevel="2">
      <c r="A147" s="4" t="s">
        <v>139</v>
      </c>
      <c r="B147" s="5">
        <f aca="true" t="shared" si="65" ref="B147:I148">SUM(B148)</f>
        <v>91704.69</v>
      </c>
      <c r="C147" s="5">
        <f t="shared" si="65"/>
        <v>0</v>
      </c>
      <c r="D147" s="5">
        <f t="shared" si="65"/>
        <v>0</v>
      </c>
      <c r="E147" s="5">
        <f t="shared" si="65"/>
        <v>91704.69</v>
      </c>
      <c r="F147" s="5">
        <f t="shared" si="65"/>
        <v>0</v>
      </c>
      <c r="G147" s="5">
        <f t="shared" si="65"/>
        <v>0</v>
      </c>
      <c r="H147" s="5">
        <f t="shared" si="65"/>
        <v>0</v>
      </c>
      <c r="I147" s="5">
        <f t="shared" si="65"/>
        <v>0</v>
      </c>
      <c r="J147" s="20">
        <f t="shared" si="61"/>
        <v>0</v>
      </c>
    </row>
    <row r="148" spans="1:10" ht="47.25" outlineLevel="4">
      <c r="A148" s="4" t="s">
        <v>140</v>
      </c>
      <c r="B148" s="5">
        <f t="shared" si="65"/>
        <v>91704.69</v>
      </c>
      <c r="C148" s="5">
        <f t="shared" si="65"/>
        <v>0</v>
      </c>
      <c r="D148" s="5">
        <f t="shared" si="65"/>
        <v>0</v>
      </c>
      <c r="E148" s="5">
        <f t="shared" si="65"/>
        <v>91704.69</v>
      </c>
      <c r="F148" s="5">
        <f t="shared" si="65"/>
        <v>0</v>
      </c>
      <c r="G148" s="5">
        <f t="shared" si="65"/>
        <v>0</v>
      </c>
      <c r="H148" s="5">
        <f t="shared" si="65"/>
        <v>0</v>
      </c>
      <c r="I148" s="5">
        <f t="shared" si="65"/>
        <v>0</v>
      </c>
      <c r="J148" s="20">
        <f t="shared" si="61"/>
        <v>0</v>
      </c>
    </row>
    <row r="149" spans="1:10" ht="33.75" customHeight="1" outlineLevel="5">
      <c r="A149" s="6" t="s">
        <v>141</v>
      </c>
      <c r="B149" s="7">
        <f>SUM(C149+D149+E149)</f>
        <v>91704.69</v>
      </c>
      <c r="C149" s="7"/>
      <c r="D149" s="7"/>
      <c r="E149" s="8">
        <v>91704.69</v>
      </c>
      <c r="F149" s="7">
        <f>SUM(G149+H149+I149)</f>
        <v>0</v>
      </c>
      <c r="G149" s="7"/>
      <c r="H149" s="7"/>
      <c r="I149" s="8"/>
      <c r="J149" s="21">
        <f t="shared" si="61"/>
        <v>0</v>
      </c>
    </row>
    <row r="150" spans="1:10" ht="63" outlineLevel="2">
      <c r="A150" s="4" t="s">
        <v>142</v>
      </c>
      <c r="B150" s="5">
        <f aca="true" t="shared" si="66" ref="B150:I151">SUM(B151)</f>
        <v>4072443</v>
      </c>
      <c r="C150" s="5">
        <f t="shared" si="66"/>
        <v>0</v>
      </c>
      <c r="D150" s="5">
        <f t="shared" si="66"/>
        <v>0</v>
      </c>
      <c r="E150" s="5">
        <f t="shared" si="66"/>
        <v>4072443</v>
      </c>
      <c r="F150" s="5">
        <f t="shared" si="66"/>
        <v>1976206.57</v>
      </c>
      <c r="G150" s="5">
        <f t="shared" si="66"/>
        <v>0</v>
      </c>
      <c r="H150" s="5">
        <f t="shared" si="66"/>
        <v>0</v>
      </c>
      <c r="I150" s="5">
        <f t="shared" si="66"/>
        <v>1976206.57</v>
      </c>
      <c r="J150" s="20">
        <f t="shared" si="61"/>
        <v>48.52631626765556</v>
      </c>
    </row>
    <row r="151" spans="1:10" ht="78.75" outlineLevel="4">
      <c r="A151" s="4" t="s">
        <v>46</v>
      </c>
      <c r="B151" s="5">
        <f t="shared" si="66"/>
        <v>4072443</v>
      </c>
      <c r="C151" s="5">
        <f t="shared" si="66"/>
        <v>0</v>
      </c>
      <c r="D151" s="5">
        <f t="shared" si="66"/>
        <v>0</v>
      </c>
      <c r="E151" s="5">
        <f t="shared" si="66"/>
        <v>4072443</v>
      </c>
      <c r="F151" s="5">
        <f t="shared" si="66"/>
        <v>1976206.57</v>
      </c>
      <c r="G151" s="5">
        <f t="shared" si="66"/>
        <v>0</v>
      </c>
      <c r="H151" s="5">
        <f t="shared" si="66"/>
        <v>0</v>
      </c>
      <c r="I151" s="5">
        <f t="shared" si="66"/>
        <v>1976206.57</v>
      </c>
      <c r="J151" s="20">
        <f t="shared" si="61"/>
        <v>48.52631626765556</v>
      </c>
    </row>
    <row r="152" spans="1:10" ht="50.25" customHeight="1" outlineLevel="5">
      <c r="A152" s="6" t="s">
        <v>143</v>
      </c>
      <c r="B152" s="7">
        <f>SUM(C152+D152+E152)</f>
        <v>4072443</v>
      </c>
      <c r="C152" s="7"/>
      <c r="D152" s="7"/>
      <c r="E152" s="9">
        <v>4072443</v>
      </c>
      <c r="F152" s="7">
        <f>SUM(G152+H152+I152)</f>
        <v>1976206.57</v>
      </c>
      <c r="G152" s="7"/>
      <c r="H152" s="7"/>
      <c r="I152" s="7">
        <v>1976206.57</v>
      </c>
      <c r="J152" s="21">
        <f t="shared" si="61"/>
        <v>48.52631626765556</v>
      </c>
    </row>
    <row r="153" spans="1:10" ht="63" outlineLevel="1">
      <c r="A153" s="4" t="s">
        <v>144</v>
      </c>
      <c r="B153" s="5">
        <f aca="true" t="shared" si="67" ref="B153:I153">SUM(B154+B158+B161+B169+B173+B177)</f>
        <v>24501676.66</v>
      </c>
      <c r="C153" s="5">
        <f t="shared" si="67"/>
        <v>0</v>
      </c>
      <c r="D153" s="5">
        <f t="shared" si="67"/>
        <v>0</v>
      </c>
      <c r="E153" s="5">
        <f t="shared" si="67"/>
        <v>24501676.66</v>
      </c>
      <c r="F153" s="5">
        <f t="shared" si="67"/>
        <v>11037406.469999999</v>
      </c>
      <c r="G153" s="5">
        <f t="shared" si="67"/>
        <v>0</v>
      </c>
      <c r="H153" s="5">
        <f t="shared" si="67"/>
        <v>0</v>
      </c>
      <c r="I153" s="5">
        <f t="shared" si="67"/>
        <v>11037406.469999999</v>
      </c>
      <c r="J153" s="20">
        <f t="shared" si="61"/>
        <v>45.04755581898206</v>
      </c>
    </row>
    <row r="154" spans="1:10" ht="31.5" outlineLevel="2">
      <c r="A154" s="4" t="s">
        <v>145</v>
      </c>
      <c r="B154" s="5">
        <f aca="true" t="shared" si="68" ref="B154:I154">SUM(B155)</f>
        <v>52000</v>
      </c>
      <c r="C154" s="5">
        <f t="shared" si="68"/>
        <v>0</v>
      </c>
      <c r="D154" s="5">
        <f t="shared" si="68"/>
        <v>0</v>
      </c>
      <c r="E154" s="5">
        <f t="shared" si="68"/>
        <v>52000</v>
      </c>
      <c r="F154" s="5">
        <f t="shared" si="68"/>
        <v>36588</v>
      </c>
      <c r="G154" s="5">
        <f t="shared" si="68"/>
        <v>0</v>
      </c>
      <c r="H154" s="5">
        <f t="shared" si="68"/>
        <v>0</v>
      </c>
      <c r="I154" s="5">
        <f t="shared" si="68"/>
        <v>36588</v>
      </c>
      <c r="J154" s="20">
        <f t="shared" si="61"/>
        <v>70.36153846153846</v>
      </c>
    </row>
    <row r="155" spans="1:10" ht="31.5" outlineLevel="4">
      <c r="A155" s="4" t="s">
        <v>50</v>
      </c>
      <c r="B155" s="5">
        <f aca="true" t="shared" si="69" ref="B155:I155">SUM(B156:B157)</f>
        <v>52000</v>
      </c>
      <c r="C155" s="5">
        <f t="shared" si="69"/>
        <v>0</v>
      </c>
      <c r="D155" s="5">
        <f t="shared" si="69"/>
        <v>0</v>
      </c>
      <c r="E155" s="5">
        <f t="shared" si="69"/>
        <v>52000</v>
      </c>
      <c r="F155" s="5">
        <f t="shared" si="69"/>
        <v>36588</v>
      </c>
      <c r="G155" s="5">
        <f t="shared" si="69"/>
        <v>0</v>
      </c>
      <c r="H155" s="5">
        <f t="shared" si="69"/>
        <v>0</v>
      </c>
      <c r="I155" s="5">
        <f t="shared" si="69"/>
        <v>36588</v>
      </c>
      <c r="J155" s="20">
        <f t="shared" si="61"/>
        <v>70.36153846153846</v>
      </c>
    </row>
    <row r="156" spans="1:10" ht="47.25" outlineLevel="5">
      <c r="A156" s="6" t="s">
        <v>146</v>
      </c>
      <c r="B156" s="7">
        <f>SUM(C156+D156+E156)</f>
        <v>22000</v>
      </c>
      <c r="C156" s="7"/>
      <c r="D156" s="7"/>
      <c r="E156" s="9">
        <v>22000</v>
      </c>
      <c r="F156" s="7">
        <f>SUM(G156+H156+I156)</f>
        <v>21658</v>
      </c>
      <c r="G156" s="7"/>
      <c r="H156" s="7"/>
      <c r="I156" s="7">
        <v>21658</v>
      </c>
      <c r="J156" s="21">
        <f t="shared" si="61"/>
        <v>98.44545454545455</v>
      </c>
    </row>
    <row r="157" spans="1:10" ht="78.75" outlineLevel="5">
      <c r="A157" s="6" t="s">
        <v>147</v>
      </c>
      <c r="B157" s="7">
        <f>SUM(C157+D157+E157)</f>
        <v>30000</v>
      </c>
      <c r="C157" s="7"/>
      <c r="D157" s="7"/>
      <c r="E157" s="9">
        <v>30000</v>
      </c>
      <c r="F157" s="7">
        <f>SUM(G157+H157+I157)</f>
        <v>14930</v>
      </c>
      <c r="G157" s="7"/>
      <c r="H157" s="7"/>
      <c r="I157" s="7">
        <v>14930</v>
      </c>
      <c r="J157" s="21">
        <f t="shared" si="61"/>
        <v>49.766666666666666</v>
      </c>
    </row>
    <row r="158" spans="1:10" ht="32.25" customHeight="1" outlineLevel="2">
      <c r="A158" s="4" t="s">
        <v>148</v>
      </c>
      <c r="B158" s="5">
        <f aca="true" t="shared" si="70" ref="B158:I159">SUM(B159)</f>
        <v>1700000</v>
      </c>
      <c r="C158" s="5">
        <f t="shared" si="70"/>
        <v>0</v>
      </c>
      <c r="D158" s="5">
        <f t="shared" si="70"/>
        <v>0</v>
      </c>
      <c r="E158" s="5">
        <f t="shared" si="70"/>
        <v>1700000</v>
      </c>
      <c r="F158" s="5">
        <f t="shared" si="70"/>
        <v>541191.35</v>
      </c>
      <c r="G158" s="5">
        <f t="shared" si="70"/>
        <v>0</v>
      </c>
      <c r="H158" s="5">
        <f t="shared" si="70"/>
        <v>0</v>
      </c>
      <c r="I158" s="5">
        <f t="shared" si="70"/>
        <v>541191.35</v>
      </c>
      <c r="J158" s="20">
        <f t="shared" si="61"/>
        <v>31.834785294117644</v>
      </c>
    </row>
    <row r="159" spans="1:10" ht="33.75" customHeight="1" outlineLevel="4">
      <c r="A159" s="4" t="s">
        <v>149</v>
      </c>
      <c r="B159" s="5">
        <f t="shared" si="70"/>
        <v>1700000</v>
      </c>
      <c r="C159" s="5">
        <f t="shared" si="70"/>
        <v>0</v>
      </c>
      <c r="D159" s="5">
        <f t="shared" si="70"/>
        <v>0</v>
      </c>
      <c r="E159" s="5">
        <f t="shared" si="70"/>
        <v>1700000</v>
      </c>
      <c r="F159" s="5">
        <f t="shared" si="70"/>
        <v>541191.35</v>
      </c>
      <c r="G159" s="5">
        <f t="shared" si="70"/>
        <v>0</v>
      </c>
      <c r="H159" s="5">
        <f t="shared" si="70"/>
        <v>0</v>
      </c>
      <c r="I159" s="5">
        <f t="shared" si="70"/>
        <v>541191.35</v>
      </c>
      <c r="J159" s="20">
        <f t="shared" si="61"/>
        <v>31.834785294117644</v>
      </c>
    </row>
    <row r="160" spans="1:10" ht="78.75" outlineLevel="5">
      <c r="A160" s="6" t="s">
        <v>150</v>
      </c>
      <c r="B160" s="7">
        <f>SUM(C160+D160+E160)</f>
        <v>1700000</v>
      </c>
      <c r="C160" s="7"/>
      <c r="D160" s="7"/>
      <c r="E160" s="8">
        <v>1700000</v>
      </c>
      <c r="F160" s="7">
        <f>SUM(G160+H160+I160)</f>
        <v>541191.35</v>
      </c>
      <c r="G160" s="7"/>
      <c r="H160" s="7"/>
      <c r="I160" s="8">
        <v>541191.35</v>
      </c>
      <c r="J160" s="21">
        <f t="shared" si="61"/>
        <v>31.834785294117644</v>
      </c>
    </row>
    <row r="161" spans="1:10" ht="63" outlineLevel="2">
      <c r="A161" s="4" t="s">
        <v>151</v>
      </c>
      <c r="B161" s="5">
        <f aca="true" t="shared" si="71" ref="B161:I161">SUM(B162+B165+B167)</f>
        <v>308300</v>
      </c>
      <c r="C161" s="5">
        <f t="shared" si="71"/>
        <v>0</v>
      </c>
      <c r="D161" s="5">
        <f t="shared" si="71"/>
        <v>0</v>
      </c>
      <c r="E161" s="5">
        <f t="shared" si="71"/>
        <v>308300</v>
      </c>
      <c r="F161" s="5">
        <f t="shared" si="71"/>
        <v>137654.99</v>
      </c>
      <c r="G161" s="5">
        <f t="shared" si="71"/>
        <v>0</v>
      </c>
      <c r="H161" s="5">
        <f t="shared" si="71"/>
        <v>0</v>
      </c>
      <c r="I161" s="5">
        <f t="shared" si="71"/>
        <v>137654.99</v>
      </c>
      <c r="J161" s="20">
        <f t="shared" si="61"/>
        <v>44.6496886149854</v>
      </c>
    </row>
    <row r="162" spans="1:10" ht="63" outlineLevel="4">
      <c r="A162" s="4" t="s">
        <v>152</v>
      </c>
      <c r="B162" s="5">
        <f aca="true" t="shared" si="72" ref="B162:I162">SUM(B163:B164)</f>
        <v>138000</v>
      </c>
      <c r="C162" s="5">
        <f t="shared" si="72"/>
        <v>0</v>
      </c>
      <c r="D162" s="5">
        <f t="shared" si="72"/>
        <v>0</v>
      </c>
      <c r="E162" s="5">
        <f t="shared" si="72"/>
        <v>138000</v>
      </c>
      <c r="F162" s="5">
        <f t="shared" si="72"/>
        <v>61241.96</v>
      </c>
      <c r="G162" s="5">
        <f t="shared" si="72"/>
        <v>0</v>
      </c>
      <c r="H162" s="5">
        <f t="shared" si="72"/>
        <v>0</v>
      </c>
      <c r="I162" s="5">
        <f t="shared" si="72"/>
        <v>61241.96</v>
      </c>
      <c r="J162" s="20">
        <f t="shared" si="61"/>
        <v>44.378231884057975</v>
      </c>
    </row>
    <row r="163" spans="1:10" ht="94.5" outlineLevel="5">
      <c r="A163" s="6" t="s">
        <v>153</v>
      </c>
      <c r="B163" s="7">
        <f>SUM(C163+D163+E163)</f>
        <v>130000</v>
      </c>
      <c r="C163" s="7"/>
      <c r="D163" s="7"/>
      <c r="E163" s="8">
        <v>130000</v>
      </c>
      <c r="F163" s="7">
        <f>SUM(G163+H163+I163)</f>
        <v>61241.96</v>
      </c>
      <c r="G163" s="7"/>
      <c r="H163" s="7"/>
      <c r="I163" s="8">
        <v>61241.96</v>
      </c>
      <c r="J163" s="21">
        <f t="shared" si="61"/>
        <v>47.1092</v>
      </c>
    </row>
    <row r="164" spans="1:10" ht="31.5" outlineLevel="5">
      <c r="A164" s="6" t="s">
        <v>154</v>
      </c>
      <c r="B164" s="7">
        <f>SUM(C164+D164+E164)</f>
        <v>8000</v>
      </c>
      <c r="C164" s="7"/>
      <c r="D164" s="7"/>
      <c r="E164" s="8">
        <v>8000</v>
      </c>
      <c r="F164" s="7">
        <f>SUM(G164+H164+I164)</f>
        <v>0</v>
      </c>
      <c r="G164" s="7"/>
      <c r="H164" s="7"/>
      <c r="I164" s="8"/>
      <c r="J164" s="21">
        <f t="shared" si="61"/>
        <v>0</v>
      </c>
    </row>
    <row r="165" spans="1:10" ht="47.25" outlineLevel="4">
      <c r="A165" s="4" t="s">
        <v>155</v>
      </c>
      <c r="B165" s="5">
        <f aca="true" t="shared" si="73" ref="B165:I165">SUM(B166)</f>
        <v>30000</v>
      </c>
      <c r="C165" s="5">
        <f t="shared" si="73"/>
        <v>0</v>
      </c>
      <c r="D165" s="5">
        <f t="shared" si="73"/>
        <v>0</v>
      </c>
      <c r="E165" s="5">
        <f t="shared" si="73"/>
        <v>30000</v>
      </c>
      <c r="F165" s="5">
        <f t="shared" si="73"/>
        <v>6013.03</v>
      </c>
      <c r="G165" s="5">
        <f t="shared" si="73"/>
        <v>0</v>
      </c>
      <c r="H165" s="5">
        <f t="shared" si="73"/>
        <v>0</v>
      </c>
      <c r="I165" s="5">
        <f t="shared" si="73"/>
        <v>6013.03</v>
      </c>
      <c r="J165" s="20">
        <f t="shared" si="61"/>
        <v>20.043433333333333</v>
      </c>
    </row>
    <row r="166" spans="1:10" ht="15.75" outlineLevel="5">
      <c r="A166" s="6" t="s">
        <v>156</v>
      </c>
      <c r="B166" s="7">
        <f>SUM(C166+D166+E166)</f>
        <v>30000</v>
      </c>
      <c r="C166" s="7"/>
      <c r="D166" s="7"/>
      <c r="E166" s="8">
        <v>30000</v>
      </c>
      <c r="F166" s="7">
        <f>SUM(G166+H166+I166)</f>
        <v>6013.03</v>
      </c>
      <c r="G166" s="7"/>
      <c r="H166" s="7"/>
      <c r="I166" s="8">
        <v>6013.03</v>
      </c>
      <c r="J166" s="21">
        <f t="shared" si="61"/>
        <v>20.043433333333333</v>
      </c>
    </row>
    <row r="167" spans="1:10" ht="48" customHeight="1" outlineLevel="4">
      <c r="A167" s="4" t="s">
        <v>157</v>
      </c>
      <c r="B167" s="5">
        <f aca="true" t="shared" si="74" ref="B167:I167">SUM(B168)</f>
        <v>140300</v>
      </c>
      <c r="C167" s="5">
        <f t="shared" si="74"/>
        <v>0</v>
      </c>
      <c r="D167" s="5">
        <f t="shared" si="74"/>
        <v>0</v>
      </c>
      <c r="E167" s="5">
        <f t="shared" si="74"/>
        <v>140300</v>
      </c>
      <c r="F167" s="5">
        <f t="shared" si="74"/>
        <v>70400</v>
      </c>
      <c r="G167" s="5">
        <f t="shared" si="74"/>
        <v>0</v>
      </c>
      <c r="H167" s="5">
        <f t="shared" si="74"/>
        <v>0</v>
      </c>
      <c r="I167" s="5">
        <f t="shared" si="74"/>
        <v>70400</v>
      </c>
      <c r="J167" s="20">
        <f t="shared" si="61"/>
        <v>50.17818959372773</v>
      </c>
    </row>
    <row r="168" spans="1:10" ht="47.25" outlineLevel="5">
      <c r="A168" s="6" t="s">
        <v>158</v>
      </c>
      <c r="B168" s="7">
        <f>SUM(C168+D168+E168)</f>
        <v>140300</v>
      </c>
      <c r="C168" s="7"/>
      <c r="D168" s="7"/>
      <c r="E168" s="8">
        <v>140300</v>
      </c>
      <c r="F168" s="7">
        <f>SUM(G168+H168+I168)</f>
        <v>70400</v>
      </c>
      <c r="G168" s="7"/>
      <c r="H168" s="7"/>
      <c r="I168" s="8">
        <v>70400</v>
      </c>
      <c r="J168" s="21">
        <f t="shared" si="61"/>
        <v>50.17818959372773</v>
      </c>
    </row>
    <row r="169" spans="1:10" ht="78.75" outlineLevel="2">
      <c r="A169" s="4" t="s">
        <v>159</v>
      </c>
      <c r="B169" s="5">
        <f aca="true" t="shared" si="75" ref="B169:I169">SUM(B170)</f>
        <v>70000</v>
      </c>
      <c r="C169" s="5">
        <f t="shared" si="75"/>
        <v>0</v>
      </c>
      <c r="D169" s="5">
        <f t="shared" si="75"/>
        <v>0</v>
      </c>
      <c r="E169" s="5">
        <f t="shared" si="75"/>
        <v>70000</v>
      </c>
      <c r="F169" s="5">
        <f t="shared" si="75"/>
        <v>51366</v>
      </c>
      <c r="G169" s="5">
        <f t="shared" si="75"/>
        <v>0</v>
      </c>
      <c r="H169" s="5">
        <f t="shared" si="75"/>
        <v>0</v>
      </c>
      <c r="I169" s="5">
        <f t="shared" si="75"/>
        <v>51366</v>
      </c>
      <c r="J169" s="20">
        <f t="shared" si="61"/>
        <v>73.38</v>
      </c>
    </row>
    <row r="170" spans="1:10" ht="47.25" outlineLevel="4">
      <c r="A170" s="4" t="s">
        <v>100</v>
      </c>
      <c r="B170" s="5">
        <f aca="true" t="shared" si="76" ref="B170:I170">SUM(B171:B172)</f>
        <v>70000</v>
      </c>
      <c r="C170" s="5">
        <f t="shared" si="76"/>
        <v>0</v>
      </c>
      <c r="D170" s="5">
        <f t="shared" si="76"/>
        <v>0</v>
      </c>
      <c r="E170" s="5">
        <f t="shared" si="76"/>
        <v>70000</v>
      </c>
      <c r="F170" s="5">
        <f t="shared" si="76"/>
        <v>51366</v>
      </c>
      <c r="G170" s="5">
        <f t="shared" si="76"/>
        <v>0</v>
      </c>
      <c r="H170" s="5">
        <f t="shared" si="76"/>
        <v>0</v>
      </c>
      <c r="I170" s="5">
        <f t="shared" si="76"/>
        <v>51366</v>
      </c>
      <c r="J170" s="20">
        <f t="shared" si="61"/>
        <v>73.38</v>
      </c>
    </row>
    <row r="171" spans="1:10" ht="49.5" customHeight="1" outlineLevel="5">
      <c r="A171" s="6" t="s">
        <v>160</v>
      </c>
      <c r="B171" s="7">
        <f>SUM(C171+D171+E171)</f>
        <v>50000</v>
      </c>
      <c r="C171" s="7"/>
      <c r="D171" s="7"/>
      <c r="E171" s="9">
        <v>50000</v>
      </c>
      <c r="F171" s="7">
        <f>SUM(G171+H171+I171)</f>
        <v>37366</v>
      </c>
      <c r="G171" s="7"/>
      <c r="H171" s="7"/>
      <c r="I171" s="7">
        <v>37366</v>
      </c>
      <c r="J171" s="21">
        <f t="shared" si="61"/>
        <v>74.732</v>
      </c>
    </row>
    <row r="172" spans="1:10" ht="31.5" outlineLevel="5">
      <c r="A172" s="6" t="s">
        <v>161</v>
      </c>
      <c r="B172" s="7">
        <f>SUM(C172+D172+E172)</f>
        <v>20000</v>
      </c>
      <c r="C172" s="7"/>
      <c r="D172" s="7"/>
      <c r="E172" s="9">
        <v>20000</v>
      </c>
      <c r="F172" s="7">
        <f>SUM(G172+H172+I172)</f>
        <v>14000</v>
      </c>
      <c r="G172" s="7"/>
      <c r="H172" s="7"/>
      <c r="I172" s="7">
        <v>14000</v>
      </c>
      <c r="J172" s="21">
        <f t="shared" si="61"/>
        <v>70</v>
      </c>
    </row>
    <row r="173" spans="1:10" ht="31.5" outlineLevel="2">
      <c r="A173" s="4" t="s">
        <v>162</v>
      </c>
      <c r="B173" s="5">
        <f aca="true" t="shared" si="77" ref="B173:I173">SUM(B174)</f>
        <v>45000</v>
      </c>
      <c r="C173" s="5">
        <f t="shared" si="77"/>
        <v>0</v>
      </c>
      <c r="D173" s="5">
        <f t="shared" si="77"/>
        <v>0</v>
      </c>
      <c r="E173" s="5">
        <f t="shared" si="77"/>
        <v>45000</v>
      </c>
      <c r="F173" s="5">
        <f t="shared" si="77"/>
        <v>13634</v>
      </c>
      <c r="G173" s="5">
        <f t="shared" si="77"/>
        <v>0</v>
      </c>
      <c r="H173" s="5">
        <f t="shared" si="77"/>
        <v>0</v>
      </c>
      <c r="I173" s="5">
        <f t="shared" si="77"/>
        <v>13634</v>
      </c>
      <c r="J173" s="20">
        <f t="shared" si="61"/>
        <v>30.297777777777778</v>
      </c>
    </row>
    <row r="174" spans="1:10" ht="33" customHeight="1" outlineLevel="4">
      <c r="A174" s="4" t="s">
        <v>163</v>
      </c>
      <c r="B174" s="5">
        <f aca="true" t="shared" si="78" ref="B174:I174">SUM(B175:B176)</f>
        <v>45000</v>
      </c>
      <c r="C174" s="5">
        <f t="shared" si="78"/>
        <v>0</v>
      </c>
      <c r="D174" s="5">
        <f t="shared" si="78"/>
        <v>0</v>
      </c>
      <c r="E174" s="5">
        <f t="shared" si="78"/>
        <v>45000</v>
      </c>
      <c r="F174" s="5">
        <f t="shared" si="78"/>
        <v>13634</v>
      </c>
      <c r="G174" s="5">
        <f t="shared" si="78"/>
        <v>0</v>
      </c>
      <c r="H174" s="5">
        <f t="shared" si="78"/>
        <v>0</v>
      </c>
      <c r="I174" s="5">
        <f t="shared" si="78"/>
        <v>13634</v>
      </c>
      <c r="J174" s="20">
        <f t="shared" si="61"/>
        <v>30.297777777777778</v>
      </c>
    </row>
    <row r="175" spans="1:10" ht="20.25" customHeight="1" outlineLevel="5">
      <c r="A175" s="6" t="s">
        <v>164</v>
      </c>
      <c r="B175" s="7">
        <f>SUM(C175+D175+E175)</f>
        <v>30000</v>
      </c>
      <c r="C175" s="7"/>
      <c r="D175" s="7"/>
      <c r="E175" s="8">
        <v>30000</v>
      </c>
      <c r="F175" s="7">
        <f>SUM(G175+H175+I175)</f>
        <v>8634</v>
      </c>
      <c r="G175" s="7"/>
      <c r="H175" s="7"/>
      <c r="I175" s="8">
        <v>8634</v>
      </c>
      <c r="J175" s="21">
        <f t="shared" si="61"/>
        <v>28.78</v>
      </c>
    </row>
    <row r="176" spans="1:10" ht="15.75" outlineLevel="5">
      <c r="A176" s="6" t="s">
        <v>165</v>
      </c>
      <c r="B176" s="7">
        <f>SUM(C176+D176+E176)</f>
        <v>15000</v>
      </c>
      <c r="C176" s="7"/>
      <c r="D176" s="7"/>
      <c r="E176" s="8">
        <v>15000</v>
      </c>
      <c r="F176" s="7">
        <f>SUM(G176+H176+I176)</f>
        <v>5000</v>
      </c>
      <c r="G176" s="7"/>
      <c r="H176" s="7"/>
      <c r="I176" s="8">
        <v>5000</v>
      </c>
      <c r="J176" s="21">
        <f t="shared" si="61"/>
        <v>33.33333333333333</v>
      </c>
    </row>
    <row r="177" spans="1:10" ht="63" outlineLevel="2">
      <c r="A177" s="4" t="s">
        <v>166</v>
      </c>
      <c r="B177" s="5">
        <f aca="true" t="shared" si="79" ref="B177:I177">SUM(B178+B180)</f>
        <v>22326376.66</v>
      </c>
      <c r="C177" s="5">
        <f t="shared" si="79"/>
        <v>0</v>
      </c>
      <c r="D177" s="5">
        <f t="shared" si="79"/>
        <v>0</v>
      </c>
      <c r="E177" s="5">
        <f t="shared" si="79"/>
        <v>22326376.66</v>
      </c>
      <c r="F177" s="5">
        <f t="shared" si="79"/>
        <v>10256972.129999999</v>
      </c>
      <c r="G177" s="5">
        <f t="shared" si="79"/>
        <v>0</v>
      </c>
      <c r="H177" s="5">
        <f t="shared" si="79"/>
        <v>0</v>
      </c>
      <c r="I177" s="5">
        <f t="shared" si="79"/>
        <v>10256972.129999999</v>
      </c>
      <c r="J177" s="20">
        <f t="shared" si="61"/>
        <v>45.94105118891243</v>
      </c>
    </row>
    <row r="178" spans="1:10" ht="64.5" customHeight="1" outlineLevel="4">
      <c r="A178" s="4" t="s">
        <v>167</v>
      </c>
      <c r="B178" s="5">
        <f aca="true" t="shared" si="80" ref="B178:I178">SUM(B179)</f>
        <v>1364916.8</v>
      </c>
      <c r="C178" s="5">
        <f t="shared" si="80"/>
        <v>0</v>
      </c>
      <c r="D178" s="5">
        <f t="shared" si="80"/>
        <v>0</v>
      </c>
      <c r="E178" s="5">
        <f t="shared" si="80"/>
        <v>1364916.8</v>
      </c>
      <c r="F178" s="5">
        <f t="shared" si="80"/>
        <v>616942.28</v>
      </c>
      <c r="G178" s="5">
        <f t="shared" si="80"/>
        <v>0</v>
      </c>
      <c r="H178" s="5">
        <f t="shared" si="80"/>
        <v>0</v>
      </c>
      <c r="I178" s="5">
        <f t="shared" si="80"/>
        <v>616942.28</v>
      </c>
      <c r="J178" s="20">
        <f t="shared" si="61"/>
        <v>45.19999167714838</v>
      </c>
    </row>
    <row r="179" spans="1:10" ht="30" customHeight="1" outlineLevel="5">
      <c r="A179" s="6" t="s">
        <v>168</v>
      </c>
      <c r="B179" s="7">
        <f>SUM(C179+D179+E179)</f>
        <v>1364916.8</v>
      </c>
      <c r="C179" s="7"/>
      <c r="D179" s="7"/>
      <c r="E179" s="8">
        <v>1364916.8</v>
      </c>
      <c r="F179" s="7">
        <f>SUM(G179+H179+I179)</f>
        <v>616942.28</v>
      </c>
      <c r="G179" s="7"/>
      <c r="H179" s="7"/>
      <c r="I179" s="8">
        <v>616942.28</v>
      </c>
      <c r="J179" s="21">
        <f t="shared" si="61"/>
        <v>45.19999167714838</v>
      </c>
    </row>
    <row r="180" spans="1:10" ht="78.75" outlineLevel="4">
      <c r="A180" s="4" t="s">
        <v>46</v>
      </c>
      <c r="B180" s="5">
        <f aca="true" t="shared" si="81" ref="B180:I180">SUM(B181)</f>
        <v>20961459.86</v>
      </c>
      <c r="C180" s="5">
        <f t="shared" si="81"/>
        <v>0</v>
      </c>
      <c r="D180" s="5">
        <f t="shared" si="81"/>
        <v>0</v>
      </c>
      <c r="E180" s="5">
        <f t="shared" si="81"/>
        <v>20961459.86</v>
      </c>
      <c r="F180" s="5">
        <f t="shared" si="81"/>
        <v>9640029.85</v>
      </c>
      <c r="G180" s="5">
        <f t="shared" si="81"/>
        <v>0</v>
      </c>
      <c r="H180" s="5">
        <f t="shared" si="81"/>
        <v>0</v>
      </c>
      <c r="I180" s="5">
        <f t="shared" si="81"/>
        <v>9640029.85</v>
      </c>
      <c r="J180" s="20">
        <f t="shared" si="61"/>
        <v>45.98930567997186</v>
      </c>
    </row>
    <row r="181" spans="1:10" ht="47.25" outlineLevel="5">
      <c r="A181" s="6" t="s">
        <v>169</v>
      </c>
      <c r="B181" s="7">
        <f>SUM(C181+D181+E181)</f>
        <v>20961459.86</v>
      </c>
      <c r="C181" s="7"/>
      <c r="D181" s="7"/>
      <c r="E181" s="9">
        <v>20961459.86</v>
      </c>
      <c r="F181" s="7">
        <f>SUM(G181+H181+I181)</f>
        <v>9640029.85</v>
      </c>
      <c r="G181" s="7"/>
      <c r="H181" s="7"/>
      <c r="I181" s="7">
        <v>9640029.85</v>
      </c>
      <c r="J181" s="21">
        <f t="shared" si="61"/>
        <v>45.98930567997186</v>
      </c>
    </row>
    <row r="182" spans="1:10" ht="64.5" customHeight="1" outlineLevel="1">
      <c r="A182" s="4" t="s">
        <v>170</v>
      </c>
      <c r="B182" s="5">
        <f aca="true" t="shared" si="82" ref="B182:I182">SUM(B183+B189)</f>
        <v>2223700</v>
      </c>
      <c r="C182" s="5">
        <f t="shared" si="82"/>
        <v>0</v>
      </c>
      <c r="D182" s="5">
        <f t="shared" si="82"/>
        <v>0</v>
      </c>
      <c r="E182" s="5">
        <f t="shared" si="82"/>
        <v>2223700</v>
      </c>
      <c r="F182" s="5">
        <f t="shared" si="82"/>
        <v>363135.16000000003</v>
      </c>
      <c r="G182" s="5">
        <f t="shared" si="82"/>
        <v>0</v>
      </c>
      <c r="H182" s="5">
        <f t="shared" si="82"/>
        <v>0</v>
      </c>
      <c r="I182" s="5">
        <f t="shared" si="82"/>
        <v>363135.16000000003</v>
      </c>
      <c r="J182" s="20">
        <f t="shared" si="61"/>
        <v>16.33022260196969</v>
      </c>
    </row>
    <row r="183" spans="1:10" ht="63" outlineLevel="2">
      <c r="A183" s="4" t="s">
        <v>171</v>
      </c>
      <c r="B183" s="5">
        <f aca="true" t="shared" si="83" ref="B183:I183">SUM(B184)</f>
        <v>2113700</v>
      </c>
      <c r="C183" s="5">
        <f t="shared" si="83"/>
        <v>0</v>
      </c>
      <c r="D183" s="5">
        <f t="shared" si="83"/>
        <v>0</v>
      </c>
      <c r="E183" s="5">
        <f t="shared" si="83"/>
        <v>2113700</v>
      </c>
      <c r="F183" s="5">
        <f t="shared" si="83"/>
        <v>363135.16000000003</v>
      </c>
      <c r="G183" s="5">
        <f t="shared" si="83"/>
        <v>0</v>
      </c>
      <c r="H183" s="5">
        <f t="shared" si="83"/>
        <v>0</v>
      </c>
      <c r="I183" s="5">
        <f t="shared" si="83"/>
        <v>363135.16000000003</v>
      </c>
      <c r="J183" s="20">
        <f t="shared" si="61"/>
        <v>17.18007096560534</v>
      </c>
    </row>
    <row r="184" spans="1:10" ht="47.25" outlineLevel="4">
      <c r="A184" s="4" t="s">
        <v>172</v>
      </c>
      <c r="B184" s="5">
        <f aca="true" t="shared" si="84" ref="B184:I184">SUM(B185:B188)</f>
        <v>2113700</v>
      </c>
      <c r="C184" s="5">
        <f t="shared" si="84"/>
        <v>0</v>
      </c>
      <c r="D184" s="5">
        <f t="shared" si="84"/>
        <v>0</v>
      </c>
      <c r="E184" s="5">
        <f t="shared" si="84"/>
        <v>2113700</v>
      </c>
      <c r="F184" s="5">
        <f t="shared" si="84"/>
        <v>363135.16000000003</v>
      </c>
      <c r="G184" s="5">
        <f t="shared" si="84"/>
        <v>0</v>
      </c>
      <c r="H184" s="5">
        <f t="shared" si="84"/>
        <v>0</v>
      </c>
      <c r="I184" s="5">
        <f t="shared" si="84"/>
        <v>363135.16000000003</v>
      </c>
      <c r="J184" s="20">
        <f t="shared" si="61"/>
        <v>17.18007096560534</v>
      </c>
    </row>
    <row r="185" spans="1:10" ht="48.75" customHeight="1" outlineLevel="5">
      <c r="A185" s="6" t="s">
        <v>72</v>
      </c>
      <c r="B185" s="7">
        <f>SUM(C185+D185+E185)</f>
        <v>273700</v>
      </c>
      <c r="C185" s="7"/>
      <c r="D185" s="7"/>
      <c r="E185" s="9">
        <v>273700</v>
      </c>
      <c r="F185" s="7">
        <f>SUM(G185+H185+I185)</f>
        <v>125122.84</v>
      </c>
      <c r="G185" s="7"/>
      <c r="H185" s="7"/>
      <c r="I185" s="7">
        <v>125122.84</v>
      </c>
      <c r="J185" s="21">
        <f t="shared" si="61"/>
        <v>45.715323346729996</v>
      </c>
    </row>
    <row r="186" spans="1:10" ht="48.75" customHeight="1" outlineLevel="5">
      <c r="A186" s="6" t="s">
        <v>173</v>
      </c>
      <c r="B186" s="7">
        <f>SUM(C186+D186+E186)</f>
        <v>35000</v>
      </c>
      <c r="C186" s="7"/>
      <c r="D186" s="7"/>
      <c r="E186" s="9">
        <v>35000</v>
      </c>
      <c r="F186" s="7">
        <f>SUM(G186+H186+I186)</f>
        <v>0</v>
      </c>
      <c r="G186" s="7"/>
      <c r="H186" s="7"/>
      <c r="I186" s="7"/>
      <c r="J186" s="21">
        <f t="shared" si="61"/>
        <v>0</v>
      </c>
    </row>
    <row r="187" spans="1:10" ht="78.75" outlineLevel="5">
      <c r="A187" s="6" t="s">
        <v>174</v>
      </c>
      <c r="B187" s="7">
        <f>SUM(C187+D187+E187)</f>
        <v>15000</v>
      </c>
      <c r="C187" s="7"/>
      <c r="D187" s="7"/>
      <c r="E187" s="9">
        <v>15000</v>
      </c>
      <c r="F187" s="7">
        <f>SUM(G187+H187+I187)</f>
        <v>6000</v>
      </c>
      <c r="G187" s="7"/>
      <c r="H187" s="7"/>
      <c r="I187" s="7">
        <v>6000</v>
      </c>
      <c r="J187" s="21">
        <f t="shared" si="61"/>
        <v>40</v>
      </c>
    </row>
    <row r="188" spans="1:10" ht="47.25" outlineLevel="5">
      <c r="A188" s="6" t="s">
        <v>175</v>
      </c>
      <c r="B188" s="7">
        <f>SUM(C188+D188+E188)</f>
        <v>1790000</v>
      </c>
      <c r="C188" s="7"/>
      <c r="D188" s="7"/>
      <c r="E188" s="9">
        <v>1790000</v>
      </c>
      <c r="F188" s="7">
        <f>SUM(G188+H188+I188)</f>
        <v>232012.32</v>
      </c>
      <c r="G188" s="7"/>
      <c r="H188" s="7"/>
      <c r="I188" s="7">
        <v>232012.32</v>
      </c>
      <c r="J188" s="21">
        <f t="shared" si="61"/>
        <v>12.961582122905027</v>
      </c>
    </row>
    <row r="189" spans="1:10" ht="47.25" outlineLevel="2">
      <c r="A189" s="4" t="s">
        <v>176</v>
      </c>
      <c r="B189" s="5">
        <f aca="true" t="shared" si="85" ref="B189:I189">SUM(B190)</f>
        <v>110000</v>
      </c>
      <c r="C189" s="5">
        <f t="shared" si="85"/>
        <v>0</v>
      </c>
      <c r="D189" s="5">
        <f t="shared" si="85"/>
        <v>0</v>
      </c>
      <c r="E189" s="5">
        <f t="shared" si="85"/>
        <v>110000</v>
      </c>
      <c r="F189" s="5">
        <f t="shared" si="85"/>
        <v>0</v>
      </c>
      <c r="G189" s="5">
        <f t="shared" si="85"/>
        <v>0</v>
      </c>
      <c r="H189" s="5">
        <f t="shared" si="85"/>
        <v>0</v>
      </c>
      <c r="I189" s="5">
        <f t="shared" si="85"/>
        <v>0</v>
      </c>
      <c r="J189" s="20">
        <f t="shared" si="61"/>
        <v>0</v>
      </c>
    </row>
    <row r="190" spans="1:10" ht="30.75" customHeight="1" outlineLevel="4">
      <c r="A190" s="4" t="s">
        <v>177</v>
      </c>
      <c r="B190" s="5">
        <f aca="true" t="shared" si="86" ref="B190:I190">SUM(B191:B193)</f>
        <v>110000</v>
      </c>
      <c r="C190" s="5">
        <f t="shared" si="86"/>
        <v>0</v>
      </c>
      <c r="D190" s="5">
        <f t="shared" si="86"/>
        <v>0</v>
      </c>
      <c r="E190" s="5">
        <f t="shared" si="86"/>
        <v>110000</v>
      </c>
      <c r="F190" s="5">
        <f t="shared" si="86"/>
        <v>0</v>
      </c>
      <c r="G190" s="5">
        <f t="shared" si="86"/>
        <v>0</v>
      </c>
      <c r="H190" s="5">
        <f t="shared" si="86"/>
        <v>0</v>
      </c>
      <c r="I190" s="5">
        <f t="shared" si="86"/>
        <v>0</v>
      </c>
      <c r="J190" s="20">
        <f t="shared" si="61"/>
        <v>0</v>
      </c>
    </row>
    <row r="191" spans="1:10" ht="47.25" outlineLevel="5">
      <c r="A191" s="6" t="s">
        <v>178</v>
      </c>
      <c r="B191" s="7">
        <f>SUM(C191+D191+E191)</f>
        <v>20000</v>
      </c>
      <c r="C191" s="7"/>
      <c r="D191" s="7"/>
      <c r="E191" s="9">
        <v>20000</v>
      </c>
      <c r="F191" s="7">
        <f>SUM(G191+H191+I191)</f>
        <v>0</v>
      </c>
      <c r="G191" s="7"/>
      <c r="H191" s="7"/>
      <c r="I191" s="9"/>
      <c r="J191" s="21">
        <f t="shared" si="61"/>
        <v>0</v>
      </c>
    </row>
    <row r="192" spans="1:10" ht="47.25" outlineLevel="5">
      <c r="A192" s="6" t="s">
        <v>179</v>
      </c>
      <c r="B192" s="7">
        <f>SUM(C192+D192+E192)</f>
        <v>60000</v>
      </c>
      <c r="C192" s="7"/>
      <c r="D192" s="7"/>
      <c r="E192" s="9">
        <v>60000</v>
      </c>
      <c r="F192" s="7">
        <f>SUM(G192+H192+I192)</f>
        <v>0</v>
      </c>
      <c r="G192" s="7"/>
      <c r="H192" s="7"/>
      <c r="I192" s="9"/>
      <c r="J192" s="21">
        <f t="shared" si="61"/>
        <v>0</v>
      </c>
    </row>
    <row r="193" spans="1:10" ht="31.5" outlineLevel="5">
      <c r="A193" s="6" t="s">
        <v>180</v>
      </c>
      <c r="B193" s="7">
        <f>SUM(C193+D193+E193)</f>
        <v>30000</v>
      </c>
      <c r="C193" s="7"/>
      <c r="D193" s="7"/>
      <c r="E193" s="9">
        <v>30000</v>
      </c>
      <c r="F193" s="7">
        <f>SUM(G193+H193+I193)</f>
        <v>0</v>
      </c>
      <c r="G193" s="7"/>
      <c r="H193" s="7"/>
      <c r="I193" s="9"/>
      <c r="J193" s="21">
        <f t="shared" si="61"/>
        <v>0</v>
      </c>
    </row>
    <row r="194" spans="1:10" ht="63" outlineLevel="1">
      <c r="A194" s="4" t="s">
        <v>181</v>
      </c>
      <c r="B194" s="5">
        <f aca="true" t="shared" si="87" ref="B194:I195">SUM(B195)</f>
        <v>75000</v>
      </c>
      <c r="C194" s="5">
        <f t="shared" si="87"/>
        <v>0</v>
      </c>
      <c r="D194" s="5">
        <f t="shared" si="87"/>
        <v>0</v>
      </c>
      <c r="E194" s="5">
        <f t="shared" si="87"/>
        <v>75000</v>
      </c>
      <c r="F194" s="5">
        <f t="shared" si="87"/>
        <v>2608</v>
      </c>
      <c r="G194" s="5">
        <f t="shared" si="87"/>
        <v>0</v>
      </c>
      <c r="H194" s="5">
        <f t="shared" si="87"/>
        <v>0</v>
      </c>
      <c r="I194" s="5">
        <f t="shared" si="87"/>
        <v>2608</v>
      </c>
      <c r="J194" s="20">
        <f t="shared" si="61"/>
        <v>3.4773333333333336</v>
      </c>
    </row>
    <row r="195" spans="1:10" ht="47.25" outlineLevel="2">
      <c r="A195" s="4" t="s">
        <v>182</v>
      </c>
      <c r="B195" s="5">
        <f t="shared" si="87"/>
        <v>75000</v>
      </c>
      <c r="C195" s="5">
        <f t="shared" si="87"/>
        <v>0</v>
      </c>
      <c r="D195" s="5">
        <f t="shared" si="87"/>
        <v>0</v>
      </c>
      <c r="E195" s="5">
        <f t="shared" si="87"/>
        <v>75000</v>
      </c>
      <c r="F195" s="5">
        <f t="shared" si="87"/>
        <v>2608</v>
      </c>
      <c r="G195" s="5">
        <f t="shared" si="87"/>
        <v>0</v>
      </c>
      <c r="H195" s="5">
        <f t="shared" si="87"/>
        <v>0</v>
      </c>
      <c r="I195" s="5">
        <f t="shared" si="87"/>
        <v>2608</v>
      </c>
      <c r="J195" s="20">
        <f t="shared" si="61"/>
        <v>3.4773333333333336</v>
      </c>
    </row>
    <row r="196" spans="1:10" ht="110.25" outlineLevel="4">
      <c r="A196" s="4" t="s">
        <v>183</v>
      </c>
      <c r="B196" s="5">
        <f aca="true" t="shared" si="88" ref="B196:I196">SUM(B197:B197)</f>
        <v>75000</v>
      </c>
      <c r="C196" s="5">
        <f t="shared" si="88"/>
        <v>0</v>
      </c>
      <c r="D196" s="5">
        <f t="shared" si="88"/>
        <v>0</v>
      </c>
      <c r="E196" s="5">
        <f t="shared" si="88"/>
        <v>75000</v>
      </c>
      <c r="F196" s="5">
        <f t="shared" si="88"/>
        <v>2608</v>
      </c>
      <c r="G196" s="5">
        <f t="shared" si="88"/>
        <v>0</v>
      </c>
      <c r="H196" s="5">
        <f t="shared" si="88"/>
        <v>0</v>
      </c>
      <c r="I196" s="5">
        <f t="shared" si="88"/>
        <v>2608</v>
      </c>
      <c r="J196" s="20">
        <f t="shared" si="61"/>
        <v>3.4773333333333336</v>
      </c>
    </row>
    <row r="197" spans="1:10" ht="35.25" customHeight="1" outlineLevel="5">
      <c r="A197" s="6" t="s">
        <v>184</v>
      </c>
      <c r="B197" s="7">
        <f>SUM(C197+D197+E197)</f>
        <v>75000</v>
      </c>
      <c r="C197" s="7"/>
      <c r="D197" s="7"/>
      <c r="E197" s="8">
        <v>75000</v>
      </c>
      <c r="F197" s="7">
        <f>SUM(G197+H197+I197)</f>
        <v>2608</v>
      </c>
      <c r="G197" s="7"/>
      <c r="H197" s="7"/>
      <c r="I197" s="8">
        <v>2608</v>
      </c>
      <c r="J197" s="21">
        <f t="shared" si="61"/>
        <v>3.4773333333333336</v>
      </c>
    </row>
    <row r="198" spans="1:10" ht="63" outlineLevel="1">
      <c r="A198" s="4" t="s">
        <v>185</v>
      </c>
      <c r="B198" s="5">
        <f aca="true" t="shared" si="89" ref="B198:I199">SUM(B199)</f>
        <v>474610</v>
      </c>
      <c r="C198" s="5">
        <f t="shared" si="89"/>
        <v>0</v>
      </c>
      <c r="D198" s="5">
        <f t="shared" si="89"/>
        <v>0</v>
      </c>
      <c r="E198" s="5">
        <f t="shared" si="89"/>
        <v>474610</v>
      </c>
      <c r="F198" s="5">
        <f t="shared" si="89"/>
        <v>344578.07</v>
      </c>
      <c r="G198" s="5">
        <f t="shared" si="89"/>
        <v>0</v>
      </c>
      <c r="H198" s="5">
        <f t="shared" si="89"/>
        <v>0</v>
      </c>
      <c r="I198" s="5">
        <f t="shared" si="89"/>
        <v>344578.07</v>
      </c>
      <c r="J198" s="20">
        <f t="shared" si="61"/>
        <v>72.60236193927646</v>
      </c>
    </row>
    <row r="199" spans="1:10" ht="47.25" outlineLevel="2">
      <c r="A199" s="4" t="s">
        <v>186</v>
      </c>
      <c r="B199" s="5">
        <f t="shared" si="89"/>
        <v>474610</v>
      </c>
      <c r="C199" s="5">
        <f t="shared" si="89"/>
        <v>0</v>
      </c>
      <c r="D199" s="5">
        <f t="shared" si="89"/>
        <v>0</v>
      </c>
      <c r="E199" s="5">
        <f t="shared" si="89"/>
        <v>474610</v>
      </c>
      <c r="F199" s="5">
        <f t="shared" si="89"/>
        <v>344578.07</v>
      </c>
      <c r="G199" s="5">
        <f t="shared" si="89"/>
        <v>0</v>
      </c>
      <c r="H199" s="5">
        <f t="shared" si="89"/>
        <v>0</v>
      </c>
      <c r="I199" s="5">
        <f t="shared" si="89"/>
        <v>344578.07</v>
      </c>
      <c r="J199" s="20">
        <f t="shared" si="61"/>
        <v>72.60236193927646</v>
      </c>
    </row>
    <row r="200" spans="1:10" ht="31.5" outlineLevel="4">
      <c r="A200" s="4" t="s">
        <v>187</v>
      </c>
      <c r="B200" s="5">
        <f aca="true" t="shared" si="90" ref="B200:I200">SUM(B201:B202)</f>
        <v>474610</v>
      </c>
      <c r="C200" s="5">
        <f t="shared" si="90"/>
        <v>0</v>
      </c>
      <c r="D200" s="5">
        <f t="shared" si="90"/>
        <v>0</v>
      </c>
      <c r="E200" s="5">
        <f t="shared" si="90"/>
        <v>474610</v>
      </c>
      <c r="F200" s="5">
        <f t="shared" si="90"/>
        <v>344578.07</v>
      </c>
      <c r="G200" s="5">
        <f t="shared" si="90"/>
        <v>0</v>
      </c>
      <c r="H200" s="5">
        <f t="shared" si="90"/>
        <v>0</v>
      </c>
      <c r="I200" s="5">
        <f t="shared" si="90"/>
        <v>344578.07</v>
      </c>
      <c r="J200" s="20">
        <f t="shared" si="61"/>
        <v>72.60236193927646</v>
      </c>
    </row>
    <row r="201" spans="1:10" ht="47.25" outlineLevel="5">
      <c r="A201" s="6" t="s">
        <v>188</v>
      </c>
      <c r="B201" s="7">
        <f>SUM(C201+D201+E201)</f>
        <v>29500</v>
      </c>
      <c r="C201" s="7"/>
      <c r="D201" s="7"/>
      <c r="E201" s="9">
        <v>29500</v>
      </c>
      <c r="F201" s="7">
        <f>SUM(G201+H201+I201)</f>
        <v>9000</v>
      </c>
      <c r="G201" s="7"/>
      <c r="H201" s="7"/>
      <c r="I201" s="7">
        <v>9000</v>
      </c>
      <c r="J201" s="21">
        <f t="shared" si="61"/>
        <v>30.508474576271187</v>
      </c>
    </row>
    <row r="202" spans="1:10" ht="47.25" outlineLevel="5">
      <c r="A202" s="6" t="s">
        <v>189</v>
      </c>
      <c r="B202" s="7">
        <f>SUM(C202+D202+E202)</f>
        <v>445110</v>
      </c>
      <c r="C202" s="7"/>
      <c r="D202" s="7"/>
      <c r="E202" s="9">
        <v>445110</v>
      </c>
      <c r="F202" s="7">
        <f>SUM(G202+H202+I202)</f>
        <v>335578.07</v>
      </c>
      <c r="G202" s="7"/>
      <c r="H202" s="7"/>
      <c r="I202" s="7">
        <v>335578.07</v>
      </c>
      <c r="J202" s="21">
        <f t="shared" si="61"/>
        <v>75.39216598144279</v>
      </c>
    </row>
    <row r="203" spans="1:10" ht="63" outlineLevel="1">
      <c r="A203" s="4" t="s">
        <v>190</v>
      </c>
      <c r="B203" s="5">
        <f aca="true" t="shared" si="91" ref="B203:I205">SUM(B204)</f>
        <v>5367285</v>
      </c>
      <c r="C203" s="5">
        <f t="shared" si="91"/>
        <v>3925818.45</v>
      </c>
      <c r="D203" s="5">
        <f t="shared" si="91"/>
        <v>1441466.55</v>
      </c>
      <c r="E203" s="5">
        <f t="shared" si="91"/>
        <v>0</v>
      </c>
      <c r="F203" s="5">
        <f t="shared" si="91"/>
        <v>0</v>
      </c>
      <c r="G203" s="5">
        <f t="shared" si="91"/>
        <v>0</v>
      </c>
      <c r="H203" s="5">
        <f t="shared" si="91"/>
        <v>0</v>
      </c>
      <c r="I203" s="5">
        <f t="shared" si="91"/>
        <v>0</v>
      </c>
      <c r="J203" s="20">
        <f t="shared" si="61"/>
        <v>0</v>
      </c>
    </row>
    <row r="204" spans="1:10" ht="47.25" outlineLevel="2">
      <c r="A204" s="4" t="s">
        <v>191</v>
      </c>
      <c r="B204" s="5">
        <f t="shared" si="91"/>
        <v>5367285</v>
      </c>
      <c r="C204" s="5">
        <f t="shared" si="91"/>
        <v>3925818.45</v>
      </c>
      <c r="D204" s="5">
        <f t="shared" si="91"/>
        <v>1441466.55</v>
      </c>
      <c r="E204" s="5">
        <f t="shared" si="91"/>
        <v>0</v>
      </c>
      <c r="F204" s="5">
        <f t="shared" si="91"/>
        <v>0</v>
      </c>
      <c r="G204" s="5">
        <f t="shared" si="91"/>
        <v>0</v>
      </c>
      <c r="H204" s="5">
        <f t="shared" si="91"/>
        <v>0</v>
      </c>
      <c r="I204" s="5">
        <f t="shared" si="91"/>
        <v>0</v>
      </c>
      <c r="J204" s="20">
        <f t="shared" si="61"/>
        <v>0</v>
      </c>
    </row>
    <row r="205" spans="1:10" ht="63" outlineLevel="4">
      <c r="A205" s="4" t="s">
        <v>192</v>
      </c>
      <c r="B205" s="5">
        <f t="shared" si="91"/>
        <v>5367285</v>
      </c>
      <c r="C205" s="5">
        <f t="shared" si="91"/>
        <v>3925818.45</v>
      </c>
      <c r="D205" s="5">
        <f t="shared" si="91"/>
        <v>1441466.55</v>
      </c>
      <c r="E205" s="5">
        <f t="shared" si="91"/>
        <v>0</v>
      </c>
      <c r="F205" s="5">
        <f t="shared" si="91"/>
        <v>0</v>
      </c>
      <c r="G205" s="5">
        <f t="shared" si="91"/>
        <v>0</v>
      </c>
      <c r="H205" s="5">
        <f t="shared" si="91"/>
        <v>0</v>
      </c>
      <c r="I205" s="5">
        <f t="shared" si="91"/>
        <v>0</v>
      </c>
      <c r="J205" s="20">
        <f aca="true" t="shared" si="92" ref="J205:J230">SUM(F205/B205)*100</f>
        <v>0</v>
      </c>
    </row>
    <row r="206" spans="1:10" ht="78.75" customHeight="1" outlineLevel="5">
      <c r="A206" s="6" t="s">
        <v>193</v>
      </c>
      <c r="B206" s="7">
        <f>SUM(C206+D206+E206)</f>
        <v>5367285</v>
      </c>
      <c r="C206" s="9">
        <v>3925818.45</v>
      </c>
      <c r="D206" s="7">
        <v>1441466.55</v>
      </c>
      <c r="E206" s="8"/>
      <c r="F206" s="7">
        <f>SUM(G206+H206+I206)</f>
        <v>0</v>
      </c>
      <c r="G206" s="7"/>
      <c r="H206" s="7"/>
      <c r="I206" s="8"/>
      <c r="J206" s="21">
        <f t="shared" si="92"/>
        <v>0</v>
      </c>
    </row>
    <row r="207" spans="1:10" ht="21.75" customHeight="1" outlineLevel="5">
      <c r="A207" s="31" t="s">
        <v>194</v>
      </c>
      <c r="B207" s="5">
        <f aca="true" t="shared" si="93" ref="B207:I207">SUM(B7+B60+B78+B82+B98+B103+B119+B128+B142+B146+B153+B182+B194+B198+B203)</f>
        <v>350388932.2300001</v>
      </c>
      <c r="C207" s="5">
        <f t="shared" si="93"/>
        <v>152219173.35</v>
      </c>
      <c r="D207" s="5">
        <f t="shared" si="93"/>
        <v>90356050.38</v>
      </c>
      <c r="E207" s="5">
        <f t="shared" si="93"/>
        <v>107813708.5</v>
      </c>
      <c r="F207" s="5">
        <f t="shared" si="93"/>
        <v>111815037.93</v>
      </c>
      <c r="G207" s="5">
        <f t="shared" si="93"/>
        <v>18636468.26</v>
      </c>
      <c r="H207" s="5">
        <f t="shared" si="93"/>
        <v>45619092.839999996</v>
      </c>
      <c r="I207" s="5">
        <f t="shared" si="93"/>
        <v>47559476.83</v>
      </c>
      <c r="J207" s="20">
        <f t="shared" si="92"/>
        <v>31.91169230670879</v>
      </c>
    </row>
    <row r="208" spans="1:10" ht="21.75" customHeight="1" outlineLevel="5">
      <c r="A208" s="10" t="s">
        <v>195</v>
      </c>
      <c r="B208" s="7">
        <f aca="true" t="shared" si="94" ref="B208:J208">SUM(B207/B230)*100</f>
        <v>98.78526188334322</v>
      </c>
      <c r="C208" s="7">
        <f t="shared" si="94"/>
        <v>99.99694297529126</v>
      </c>
      <c r="D208" s="7">
        <f t="shared" si="94"/>
        <v>98.49285621310916</v>
      </c>
      <c r="E208" s="7">
        <f t="shared" si="94"/>
        <v>97.36184810439623</v>
      </c>
      <c r="F208" s="7">
        <f t="shared" si="94"/>
        <v>97.74624559182361</v>
      </c>
      <c r="G208" s="7">
        <f t="shared" si="94"/>
        <v>99.99069910273286</v>
      </c>
      <c r="H208" s="7">
        <f t="shared" si="94"/>
        <v>98.68233302338389</v>
      </c>
      <c r="I208" s="7">
        <f t="shared" si="94"/>
        <v>96.027856263225</v>
      </c>
      <c r="J208" s="7">
        <f t="shared" si="94"/>
        <v>98.94820718018988</v>
      </c>
    </row>
    <row r="209" spans="1:10" ht="63" outlineLevel="1">
      <c r="A209" s="4" t="s">
        <v>196</v>
      </c>
      <c r="B209" s="5">
        <f aca="true" t="shared" si="95" ref="B209:I209">SUM(B210)</f>
        <v>3941080.23</v>
      </c>
      <c r="C209" s="5">
        <f t="shared" si="95"/>
        <v>1733.52</v>
      </c>
      <c r="D209" s="5">
        <f t="shared" si="95"/>
        <v>1021633.88</v>
      </c>
      <c r="E209" s="5">
        <f t="shared" si="95"/>
        <v>2917712.83</v>
      </c>
      <c r="F209" s="5">
        <f t="shared" si="95"/>
        <v>2578141.32</v>
      </c>
      <c r="G209" s="5">
        <f t="shared" si="95"/>
        <v>1733.52</v>
      </c>
      <c r="H209" s="5">
        <f t="shared" si="95"/>
        <v>609134.08</v>
      </c>
      <c r="I209" s="5">
        <f t="shared" si="95"/>
        <v>1967273.7199999997</v>
      </c>
      <c r="J209" s="20">
        <f t="shared" si="92"/>
        <v>65.41712346718707</v>
      </c>
    </row>
    <row r="210" spans="1:10" ht="18.75" customHeight="1" outlineLevel="2">
      <c r="A210" s="4" t="s">
        <v>197</v>
      </c>
      <c r="B210" s="5">
        <f aca="true" t="shared" si="96" ref="B210:I210">SUM(B211:B222)</f>
        <v>3941080.23</v>
      </c>
      <c r="C210" s="5">
        <f t="shared" si="96"/>
        <v>1733.52</v>
      </c>
      <c r="D210" s="5">
        <f t="shared" si="96"/>
        <v>1021633.88</v>
      </c>
      <c r="E210" s="5">
        <f t="shared" si="96"/>
        <v>2917712.83</v>
      </c>
      <c r="F210" s="5">
        <f t="shared" si="96"/>
        <v>2578141.32</v>
      </c>
      <c r="G210" s="5">
        <f t="shared" si="96"/>
        <v>1733.52</v>
      </c>
      <c r="H210" s="5">
        <f t="shared" si="96"/>
        <v>609134.08</v>
      </c>
      <c r="I210" s="5">
        <f t="shared" si="96"/>
        <v>1967273.7199999997</v>
      </c>
      <c r="J210" s="20">
        <f t="shared" si="92"/>
        <v>65.41712346718707</v>
      </c>
    </row>
    <row r="211" spans="1:10" ht="31.5" outlineLevel="5">
      <c r="A211" s="6" t="s">
        <v>198</v>
      </c>
      <c r="B211" s="7">
        <f aca="true" t="shared" si="97" ref="B211:B222">SUM(C211+D211+E211)</f>
        <v>300119.27</v>
      </c>
      <c r="C211" s="7"/>
      <c r="D211" s="7"/>
      <c r="E211" s="9">
        <v>300119.27</v>
      </c>
      <c r="F211" s="7">
        <f aca="true" t="shared" si="98" ref="F211:F222">SUM(G211+H211+I211)</f>
        <v>0</v>
      </c>
      <c r="G211" s="7"/>
      <c r="H211" s="7"/>
      <c r="I211" s="7"/>
      <c r="J211" s="21">
        <f t="shared" si="92"/>
        <v>0</v>
      </c>
    </row>
    <row r="212" spans="1:10" ht="47.25" outlineLevel="5">
      <c r="A212" s="6" t="s">
        <v>199</v>
      </c>
      <c r="B212" s="7">
        <f t="shared" si="97"/>
        <v>200000</v>
      </c>
      <c r="C212" s="7"/>
      <c r="D212" s="7"/>
      <c r="E212" s="9">
        <v>200000</v>
      </c>
      <c r="F212" s="7">
        <f t="shared" si="98"/>
        <v>0</v>
      </c>
      <c r="G212" s="7"/>
      <c r="H212" s="7"/>
      <c r="I212" s="11"/>
      <c r="J212" s="21">
        <f t="shared" si="92"/>
        <v>0</v>
      </c>
    </row>
    <row r="213" spans="1:10" ht="31.5" outlineLevel="5">
      <c r="A213" s="6" t="s">
        <v>220</v>
      </c>
      <c r="B213" s="7">
        <f t="shared" si="97"/>
        <v>123694</v>
      </c>
      <c r="C213" s="7"/>
      <c r="D213" s="7"/>
      <c r="E213" s="9">
        <v>123694</v>
      </c>
      <c r="F213" s="7">
        <f t="shared" si="98"/>
        <v>71100</v>
      </c>
      <c r="G213" s="7"/>
      <c r="H213" s="7"/>
      <c r="I213" s="8">
        <v>71100</v>
      </c>
      <c r="J213" s="21">
        <f t="shared" si="92"/>
        <v>57.480556858052935</v>
      </c>
    </row>
    <row r="214" spans="1:10" ht="47.25" outlineLevel="5">
      <c r="A214" s="6" t="s">
        <v>200</v>
      </c>
      <c r="B214" s="7">
        <f t="shared" si="97"/>
        <v>105600</v>
      </c>
      <c r="C214" s="7"/>
      <c r="D214" s="7"/>
      <c r="E214" s="9">
        <v>105600</v>
      </c>
      <c r="F214" s="7">
        <f t="shared" si="98"/>
        <v>38450.97</v>
      </c>
      <c r="G214" s="7"/>
      <c r="H214" s="7"/>
      <c r="I214" s="8">
        <v>38450.97</v>
      </c>
      <c r="J214" s="21">
        <f t="shared" si="92"/>
        <v>36.41190340909091</v>
      </c>
    </row>
    <row r="215" spans="1:10" ht="45.75" customHeight="1" outlineLevel="5">
      <c r="A215" s="6" t="s">
        <v>225</v>
      </c>
      <c r="B215" s="7">
        <f t="shared" si="97"/>
        <v>872000</v>
      </c>
      <c r="C215" s="7"/>
      <c r="D215" s="7"/>
      <c r="E215" s="9">
        <v>872000</v>
      </c>
      <c r="F215" s="7">
        <f t="shared" si="98"/>
        <v>872000</v>
      </c>
      <c r="G215" s="7"/>
      <c r="H215" s="7"/>
      <c r="I215" s="8">
        <v>872000</v>
      </c>
      <c r="J215" s="21">
        <f t="shared" si="92"/>
        <v>100</v>
      </c>
    </row>
    <row r="216" spans="1:10" ht="63.75" customHeight="1" outlineLevel="5">
      <c r="A216" s="6" t="s">
        <v>226</v>
      </c>
      <c r="B216" s="7">
        <f t="shared" si="97"/>
        <v>250000</v>
      </c>
      <c r="C216" s="7"/>
      <c r="D216" s="7"/>
      <c r="E216" s="9">
        <v>250000</v>
      </c>
      <c r="F216" s="7">
        <f t="shared" si="98"/>
        <v>250000</v>
      </c>
      <c r="G216" s="7"/>
      <c r="H216" s="7"/>
      <c r="I216" s="8">
        <v>250000</v>
      </c>
      <c r="J216" s="21">
        <f t="shared" si="92"/>
        <v>100</v>
      </c>
    </row>
    <row r="217" spans="1:10" ht="47.25" outlineLevel="5">
      <c r="A217" s="6" t="s">
        <v>201</v>
      </c>
      <c r="B217" s="7">
        <f t="shared" si="97"/>
        <v>976028.14</v>
      </c>
      <c r="C217" s="7"/>
      <c r="D217" s="7"/>
      <c r="E217" s="9">
        <v>976028.14</v>
      </c>
      <c r="F217" s="7">
        <f t="shared" si="98"/>
        <v>700959.35</v>
      </c>
      <c r="G217" s="7"/>
      <c r="H217" s="7"/>
      <c r="I217" s="8">
        <v>700959.35</v>
      </c>
      <c r="J217" s="21">
        <f t="shared" si="92"/>
        <v>71.81753489197555</v>
      </c>
    </row>
    <row r="218" spans="1:10" ht="126" outlineLevel="5">
      <c r="A218" s="6" t="s">
        <v>202</v>
      </c>
      <c r="B218" s="7">
        <f t="shared" si="97"/>
        <v>80000</v>
      </c>
      <c r="C218" s="7"/>
      <c r="D218" s="7"/>
      <c r="E218" s="9">
        <v>80000</v>
      </c>
      <c r="F218" s="7">
        <f t="shared" si="98"/>
        <v>27565.94</v>
      </c>
      <c r="G218" s="7"/>
      <c r="H218" s="7"/>
      <c r="I218" s="8">
        <v>27565.94</v>
      </c>
      <c r="J218" s="21">
        <f t="shared" si="92"/>
        <v>34.457425</v>
      </c>
    </row>
    <row r="219" spans="1:10" ht="93.75" customHeight="1" outlineLevel="5">
      <c r="A219" s="6" t="s">
        <v>203</v>
      </c>
      <c r="B219" s="7">
        <f t="shared" si="97"/>
        <v>1015006</v>
      </c>
      <c r="C219" s="7"/>
      <c r="D219" s="7">
        <v>1015006</v>
      </c>
      <c r="E219" s="11"/>
      <c r="F219" s="7">
        <f t="shared" si="98"/>
        <v>609003.6</v>
      </c>
      <c r="G219" s="7"/>
      <c r="H219" s="7">
        <v>609003.6</v>
      </c>
      <c r="I219" s="8"/>
      <c r="J219" s="21">
        <f t="shared" si="92"/>
        <v>60</v>
      </c>
    </row>
    <row r="220" spans="1:10" ht="47.25" outlineLevel="5">
      <c r="A220" s="6" t="s">
        <v>204</v>
      </c>
      <c r="B220" s="7">
        <f t="shared" si="97"/>
        <v>6497.4</v>
      </c>
      <c r="C220" s="7"/>
      <c r="D220" s="7">
        <v>6497.4</v>
      </c>
      <c r="E220" s="11"/>
      <c r="F220" s="7">
        <f t="shared" si="98"/>
        <v>0</v>
      </c>
      <c r="G220" s="7"/>
      <c r="H220" s="7"/>
      <c r="I220" s="8"/>
      <c r="J220" s="21">
        <f t="shared" si="92"/>
        <v>0</v>
      </c>
    </row>
    <row r="221" spans="1:10" ht="32.25" customHeight="1" outlineLevel="5">
      <c r="A221" s="6" t="s">
        <v>205</v>
      </c>
      <c r="B221" s="7">
        <f t="shared" si="97"/>
        <v>1882.83</v>
      </c>
      <c r="C221" s="7">
        <v>1733.52</v>
      </c>
      <c r="D221" s="7">
        <v>130.48</v>
      </c>
      <c r="E221" s="8">
        <v>18.83</v>
      </c>
      <c r="F221" s="7">
        <f t="shared" si="98"/>
        <v>1882.83</v>
      </c>
      <c r="G221" s="7">
        <v>1733.52</v>
      </c>
      <c r="H221" s="7">
        <v>130.48</v>
      </c>
      <c r="I221" s="8">
        <v>18.83</v>
      </c>
      <c r="J221" s="21">
        <f t="shared" si="92"/>
        <v>100</v>
      </c>
    </row>
    <row r="222" spans="1:10" ht="78.75" outlineLevel="5">
      <c r="A222" s="6" t="s">
        <v>206</v>
      </c>
      <c r="B222" s="7">
        <f t="shared" si="97"/>
        <v>10252.59</v>
      </c>
      <c r="C222" s="7"/>
      <c r="D222" s="7"/>
      <c r="E222" s="8">
        <v>10252.59</v>
      </c>
      <c r="F222" s="7">
        <f t="shared" si="98"/>
        <v>7178.63</v>
      </c>
      <c r="G222" s="7"/>
      <c r="H222" s="7"/>
      <c r="I222" s="8">
        <v>7178.63</v>
      </c>
      <c r="J222" s="21">
        <f t="shared" si="92"/>
        <v>70.01772235113273</v>
      </c>
    </row>
    <row r="223" spans="1:10" ht="78" customHeight="1" outlineLevel="1">
      <c r="A223" s="4" t="s">
        <v>207</v>
      </c>
      <c r="B223" s="5">
        <f aca="true" t="shared" si="99" ref="B223:I224">SUM(B224)</f>
        <v>2920</v>
      </c>
      <c r="C223" s="5">
        <f t="shared" si="99"/>
        <v>2920</v>
      </c>
      <c r="D223" s="5">
        <f t="shared" si="99"/>
        <v>0</v>
      </c>
      <c r="E223" s="5">
        <f t="shared" si="99"/>
        <v>0</v>
      </c>
      <c r="F223" s="5">
        <f t="shared" si="99"/>
        <v>0</v>
      </c>
      <c r="G223" s="5">
        <f t="shared" si="99"/>
        <v>0</v>
      </c>
      <c r="H223" s="5">
        <f t="shared" si="99"/>
        <v>0</v>
      </c>
      <c r="I223" s="5">
        <f t="shared" si="99"/>
        <v>0</v>
      </c>
      <c r="J223" s="20">
        <f t="shared" si="92"/>
        <v>0</v>
      </c>
    </row>
    <row r="224" spans="1:10" ht="17.25" customHeight="1" outlineLevel="2">
      <c r="A224" s="4" t="s">
        <v>197</v>
      </c>
      <c r="B224" s="5">
        <f t="shared" si="99"/>
        <v>2920</v>
      </c>
      <c r="C224" s="5">
        <f t="shared" si="99"/>
        <v>2920</v>
      </c>
      <c r="D224" s="5">
        <f t="shared" si="99"/>
        <v>0</v>
      </c>
      <c r="E224" s="5">
        <f t="shared" si="99"/>
        <v>0</v>
      </c>
      <c r="F224" s="5">
        <f t="shared" si="99"/>
        <v>0</v>
      </c>
      <c r="G224" s="5">
        <f t="shared" si="99"/>
        <v>0</v>
      </c>
      <c r="H224" s="5">
        <f t="shared" si="99"/>
        <v>0</v>
      </c>
      <c r="I224" s="5">
        <f t="shared" si="99"/>
        <v>0</v>
      </c>
      <c r="J224" s="20">
        <f t="shared" si="92"/>
        <v>0</v>
      </c>
    </row>
    <row r="225" spans="1:10" ht="63" outlineLevel="5">
      <c r="A225" s="12" t="s">
        <v>208</v>
      </c>
      <c r="B225" s="13">
        <f>SUM(C225+D225+E225)</f>
        <v>2920</v>
      </c>
      <c r="C225" s="13">
        <v>2920</v>
      </c>
      <c r="D225" s="13"/>
      <c r="E225" s="14"/>
      <c r="F225" s="13">
        <f>SUM(G225+H225+I225)</f>
        <v>0</v>
      </c>
      <c r="G225" s="13"/>
      <c r="H225" s="13"/>
      <c r="I225" s="14"/>
      <c r="J225" s="21">
        <f t="shared" si="92"/>
        <v>0</v>
      </c>
    </row>
    <row r="226" spans="1:10" ht="31.5" outlineLevel="5">
      <c r="A226" s="27" t="s">
        <v>214</v>
      </c>
      <c r="B226" s="28">
        <f>SUM(B227)</f>
        <v>364646.46</v>
      </c>
      <c r="C226" s="28">
        <f aca="true" t="shared" si="100" ref="C226:I226">SUM(C227)</f>
        <v>0</v>
      </c>
      <c r="D226" s="28">
        <f t="shared" si="100"/>
        <v>361000</v>
      </c>
      <c r="E226" s="28">
        <f t="shared" si="100"/>
        <v>3646.46</v>
      </c>
      <c r="F226" s="28">
        <f t="shared" si="100"/>
        <v>0</v>
      </c>
      <c r="G226" s="28">
        <f t="shared" si="100"/>
        <v>0</v>
      </c>
      <c r="H226" s="28">
        <f t="shared" si="100"/>
        <v>0</v>
      </c>
      <c r="I226" s="28">
        <f t="shared" si="100"/>
        <v>0</v>
      </c>
      <c r="J226" s="20">
        <f t="shared" si="92"/>
        <v>0</v>
      </c>
    </row>
    <row r="227" spans="1:10" ht="15.75" customHeight="1" outlineLevel="5">
      <c r="A227" s="27" t="s">
        <v>215</v>
      </c>
      <c r="B227" s="28">
        <f>SUM(B228)</f>
        <v>364646.46</v>
      </c>
      <c r="C227" s="28">
        <f aca="true" t="shared" si="101" ref="C227:I227">SUM(C228)</f>
        <v>0</v>
      </c>
      <c r="D227" s="28">
        <f t="shared" si="101"/>
        <v>361000</v>
      </c>
      <c r="E227" s="28">
        <f t="shared" si="101"/>
        <v>3646.46</v>
      </c>
      <c r="F227" s="28">
        <f t="shared" si="101"/>
        <v>0</v>
      </c>
      <c r="G227" s="28">
        <f t="shared" si="101"/>
        <v>0</v>
      </c>
      <c r="H227" s="28">
        <f t="shared" si="101"/>
        <v>0</v>
      </c>
      <c r="I227" s="28">
        <f t="shared" si="101"/>
        <v>0</v>
      </c>
      <c r="J227" s="20">
        <f t="shared" si="92"/>
        <v>0</v>
      </c>
    </row>
    <row r="228" spans="1:10" ht="63" outlineLevel="5">
      <c r="A228" s="26" t="s">
        <v>216</v>
      </c>
      <c r="B228" s="13">
        <f>SUM(C228+D228+E228)</f>
        <v>364646.46</v>
      </c>
      <c r="C228" s="13"/>
      <c r="D228" s="13">
        <v>361000</v>
      </c>
      <c r="E228" s="14">
        <v>3646.46</v>
      </c>
      <c r="F228" s="13">
        <f>SUM(G228+H228+I228)</f>
        <v>0</v>
      </c>
      <c r="G228" s="13"/>
      <c r="H228" s="13"/>
      <c r="I228" s="14"/>
      <c r="J228" s="21">
        <f t="shared" si="92"/>
        <v>0</v>
      </c>
    </row>
    <row r="229" spans="1:10" ht="30" customHeight="1">
      <c r="A229" s="15" t="s">
        <v>209</v>
      </c>
      <c r="B229" s="16">
        <f>SUM(B209+B223+B226)</f>
        <v>4308646.69</v>
      </c>
      <c r="C229" s="16">
        <f aca="true" t="shared" si="102" ref="C229:I229">SUM(C209+C223+C226)</f>
        <v>4653.52</v>
      </c>
      <c r="D229" s="16">
        <f t="shared" si="102"/>
        <v>1382633.88</v>
      </c>
      <c r="E229" s="16">
        <f t="shared" si="102"/>
        <v>2921359.29</v>
      </c>
      <c r="F229" s="16">
        <f t="shared" si="102"/>
        <v>2578141.32</v>
      </c>
      <c r="G229" s="16">
        <f t="shared" si="102"/>
        <v>1733.52</v>
      </c>
      <c r="H229" s="16">
        <f t="shared" si="102"/>
        <v>609134.08</v>
      </c>
      <c r="I229" s="16">
        <f t="shared" si="102"/>
        <v>1967273.7199999997</v>
      </c>
      <c r="J229" s="24">
        <f t="shared" si="92"/>
        <v>59.83645226663966</v>
      </c>
    </row>
    <row r="230" spans="1:10" ht="30" customHeight="1">
      <c r="A230" s="17" t="s">
        <v>210</v>
      </c>
      <c r="B230" s="16">
        <f aca="true" t="shared" si="103" ref="B230:I230">SUM(B207+B229)</f>
        <v>354697578.9200001</v>
      </c>
      <c r="C230" s="16">
        <f t="shared" si="103"/>
        <v>152223826.87</v>
      </c>
      <c r="D230" s="16">
        <f t="shared" si="103"/>
        <v>91738684.25999999</v>
      </c>
      <c r="E230" s="16">
        <f t="shared" si="103"/>
        <v>110735067.79</v>
      </c>
      <c r="F230" s="16">
        <f t="shared" si="103"/>
        <v>114393179.25</v>
      </c>
      <c r="G230" s="16">
        <f t="shared" si="103"/>
        <v>18638201.78</v>
      </c>
      <c r="H230" s="16">
        <f t="shared" si="103"/>
        <v>46228226.919999994</v>
      </c>
      <c r="I230" s="16">
        <f t="shared" si="103"/>
        <v>49526750.55</v>
      </c>
      <c r="J230" s="25">
        <f t="shared" si="92"/>
        <v>32.25090500992698</v>
      </c>
    </row>
  </sheetData>
  <sheetProtection selectLockedCells="1" selectUnlockedCells="1"/>
  <mergeCells count="8">
    <mergeCell ref="J5:J6"/>
    <mergeCell ref="F5:F6"/>
    <mergeCell ref="G5:I5"/>
    <mergeCell ref="A1:I1"/>
    <mergeCell ref="A2:I2"/>
    <mergeCell ref="A5:A6"/>
    <mergeCell ref="B5:B6"/>
    <mergeCell ref="C5:E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2019-04-02T09:23:08Z</cp:lastPrinted>
  <dcterms:created xsi:type="dcterms:W3CDTF">2018-12-26T05:55:34Z</dcterms:created>
  <dcterms:modified xsi:type="dcterms:W3CDTF">2019-07-03T07:27:19Z</dcterms:modified>
  <cp:category/>
  <cp:version/>
  <cp:contentType/>
  <cp:contentStatus/>
</cp:coreProperties>
</file>