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" sheetId="1" r:id="rId1"/>
  </sheets>
  <definedNames>
    <definedName name="_xlnm_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<sst xmlns="http://schemas.openxmlformats.org/spreadsheetml/2006/main" count="478" uniqueCount="467">
  <si>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</si>
  <si>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</si>
  <si>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</si>
  <si>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</si>
  <si>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</si>
  <si>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</si>
  <si>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</si>
  <si>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</si>
  <si>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</si>
  <si>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</si>
  <si>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</si>
  <si>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</si>
  <si>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</si>
  <si>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</si>
  <si>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</si>
  <si>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</si>
  <si>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</si>
  <si>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</si>
  <si>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</si>
  <si>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</si>
  <si>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</si>
  <si>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</si>
  <si>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</si>
  <si>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</si>
  <si>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</si>
  <si>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</si>
  <si>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</si>
  <si>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</si>
  <si>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</si>
  <si>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</si>
  <si>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</si>
  <si>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</si>
  <si>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</si>
  <si>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</si>
  <si>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</si>
  <si>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</si>
  <si>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>012Е100000</t>
  </si>
  <si>
    <t xml:space="preserve">            Федеральный проект "Успех каждого ребенка"</t>
  </si>
  <si>
    <t>012E200000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</si>
  <si>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</si>
  <si>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</si>
  <si>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</si>
  <si>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</si>
  <si>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</si>
  <si>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</si>
  <si>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</si>
  <si>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</si>
  <si>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</si>
  <si>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</si>
  <si>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</si>
  <si>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</si>
  <si>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</si>
  <si>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</si>
  <si>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</si>
  <si>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</si>
  <si>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</si>
  <si>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</si>
  <si>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</si>
  <si>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</si>
  <si>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</si>
  <si>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</si>
  <si>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</si>
  <si>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</si>
  <si>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</si>
  <si>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</si>
  <si>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</si>
  <si>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</si>
  <si>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</si>
  <si>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</si>
  <si>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</si>
  <si>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</si>
  <si>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</si>
  <si>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</si>
  <si>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</si>
  <si>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</si>
  <si>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</si>
  <si>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</si>
  <si>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</si>
  <si>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</si>
  <si>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</si>
  <si>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</si>
  <si>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</si>
  <si>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</si>
  <si>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</si>
  <si>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</si>
  <si>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</si>
  <si>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</si>
  <si>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</si>
  <si>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</si>
  <si>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</si>
  <si>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</si>
  <si>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</si>
  <si>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</si>
  <si>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</si>
  <si>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</si>
  <si>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</si>
  <si>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</si>
  <si>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</si>
  <si>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</si>
  <si>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</si>
  <si>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</si>
  <si>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</si>
  <si>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</si>
  <si>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</si>
  <si>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</si>
  <si>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</si>
  <si>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</si>
  <si>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</si>
  <si>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</si>
  <si>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</si>
  <si>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</si>
  <si>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</si>
  <si>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</si>
  <si>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</si>
  <si>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</si>
  <si>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</si>
  <si>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</si>
  <si>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</si>
  <si>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</si>
  <si>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</si>
  <si>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</si>
  <si>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</si>
  <si>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</si>
  <si>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</si>
  <si>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</si>
  <si>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</si>
  <si>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</si>
  <si>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</si>
  <si>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</si>
  <si>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</si>
  <si>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      Строительство межпоселкового газопровода "Новинки-Вознесенье"</t>
  </si>
  <si>
    <t>0230104002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</si>
  <si>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</si>
  <si>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0230104003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</si>
  <si>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</si>
  <si>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</si>
  <si>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</si>
  <si>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</si>
  <si>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</si>
  <si>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</si>
  <si>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</si>
  <si>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</si>
  <si>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</si>
  <si>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</si>
  <si>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</si>
  <si>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</si>
  <si>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</si>
  <si>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</si>
  <si>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</si>
  <si>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</si>
  <si>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</si>
  <si>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</si>
  <si>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</si>
  <si>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</si>
  <si>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</si>
  <si>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</si>
  <si>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</si>
  <si>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</si>
  <si>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</si>
  <si>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</si>
  <si>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</si>
  <si>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</si>
  <si>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</si>
  <si>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</si>
  <si>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</si>
  <si>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</si>
  <si>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</si>
  <si>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</si>
  <si>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</si>
  <si>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</si>
  <si>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</si>
  <si>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</si>
  <si>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</si>
  <si>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</si>
  <si>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</si>
  <si>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</si>
  <si>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</si>
  <si>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</si>
  <si>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</si>
  <si>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</si>
  <si>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</si>
  <si>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</si>
  <si>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</si>
  <si>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</si>
  <si>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</si>
  <si>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</si>
  <si>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</si>
  <si>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</si>
  <si>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</si>
  <si>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</si>
  <si>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</si>
  <si>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</si>
  <si>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</si>
  <si>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</si>
  <si>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</si>
  <si>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</si>
  <si>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</si>
  <si>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</si>
  <si>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</si>
  <si>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</si>
  <si>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</si>
  <si>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</si>
  <si>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</si>
  <si>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</si>
  <si>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</si>
  <si>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</si>
  <si>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</si>
  <si>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</si>
  <si>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</si>
  <si>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</si>
  <si>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</si>
  <si>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</si>
  <si>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</si>
  <si>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</si>
  <si>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</si>
  <si>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</si>
  <si>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</si>
  <si>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</si>
  <si>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</si>
  <si>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</si>
  <si>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</si>
  <si>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</si>
  <si>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</si>
  <si>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</si>
  <si>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</si>
  <si>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</si>
  <si>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</si>
  <si>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</si>
  <si>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</si>
  <si>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</si>
  <si>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</si>
  <si>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</si>
  <si>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</si>
  <si>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Подпрограмма "Развитие малого и среднего предпринимательства в Савинском муниципальном районе"</t>
  </si>
  <si>
    <t>0720000000</t>
  </si>
  <si>
    <t xml:space="preserve">          Основное мероприятие "Поддержка начинающих субъектов малого и среднего предпринимательства"</t>
  </si>
  <si>
    <t>0720200000</t>
  </si>
  <si>
    <t xml:space="preserve">            Осуществление полномочий по созданию условий для развития малого и среднего предпринимательства</t>
  </si>
  <si>
    <t>0720208815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</si>
  <si>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</si>
  <si>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</si>
  <si>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</si>
  <si>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</si>
  <si>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</si>
  <si>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</si>
  <si>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</si>
  <si>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</si>
  <si>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</si>
  <si>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</si>
  <si>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</si>
  <si>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</si>
  <si>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</si>
  <si>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</si>
  <si>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</si>
  <si>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</si>
  <si>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</si>
  <si>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</si>
  <si>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</si>
  <si>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</si>
  <si>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</si>
  <si>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</si>
  <si>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</si>
  <si>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</si>
  <si>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</si>
  <si>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</si>
  <si>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</si>
  <si>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</si>
  <si>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</si>
  <si>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</si>
  <si>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</si>
  <si>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</si>
  <si>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</si>
  <si>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</si>
  <si>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</si>
  <si>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</si>
  <si>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     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</si>
  <si>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09201S3160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</si>
  <si>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</si>
  <si>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</si>
  <si>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</si>
  <si>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</si>
  <si>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</si>
  <si>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</si>
  <si>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</si>
  <si>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</si>
  <si>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</si>
  <si>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</si>
  <si>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</si>
  <si>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</si>
  <si>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</si>
  <si>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</si>
  <si>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</si>
  <si>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</si>
  <si>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</si>
  <si>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</si>
  <si>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</si>
  <si>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</si>
  <si>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</si>
  <si>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</si>
  <si>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</si>
  <si>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</si>
  <si>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</si>
  <si>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</si>
  <si>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</si>
  <si>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</si>
  <si>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</si>
  <si>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</si>
  <si>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</si>
  <si>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</si>
  <si>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</si>
  <si>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</si>
  <si>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</si>
  <si>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</si>
  <si>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</si>
  <si>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</si>
  <si>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</si>
  <si>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</si>
  <si>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</si>
  <si>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</si>
  <si>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</si>
  <si>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</si>
  <si>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</si>
  <si>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</si>
  <si>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</si>
  <si>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</si>
  <si>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</si>
  <si>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</si>
  <si>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</si>
  <si>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</si>
  <si>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</si>
  <si>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</si>
  <si>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</si>
  <si>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</si>
  <si>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</si>
  <si>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</si>
  <si>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</si>
  <si>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</si>
  <si>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</si>
  <si>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</si>
  <si>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</si>
  <si>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</si>
  <si>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</si>
  <si>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</si>
  <si>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</si>
  <si>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</si>
  <si>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</si>
  <si>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</si>
  <si>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</si>
  <si>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</si>
  <si>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</si>
  <si>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</si>
  <si>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</si>
  <si>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</si>
  <si>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</si>
  <si>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</si>
  <si>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</si>
  <si>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</si>
  <si>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</si>
  <si>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</si>
  <si>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</si>
  <si>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</si>
  <si>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</si>
  <si>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</si>
  <si>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</si>
  <si>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</si>
  <si>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</si>
  <si>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</si>
  <si>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</si>
  <si>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</si>
  <si>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</si>
  <si>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</si>
  <si>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</si>
  <si>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</si>
  <si>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</si>
  <si>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</si>
  <si>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</si>
  <si>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</si>
  <si>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</si>
  <si>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</si>
  <si>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</si>
  <si>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</si>
  <si>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</si>
  <si>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</si>
  <si>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</si>
  <si>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</si>
  <si>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</si>
  <si>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</si>
  <si>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</si>
  <si>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</si>
  <si>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</si>
  <si>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</si>
  <si>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</si>
  <si>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</si>
  <si>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</si>
  <si>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</si>
  <si>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</si>
  <si>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</si>
  <si>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</si>
  <si>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</si>
  <si>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</si>
  <si>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</si>
  <si>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</si>
  <si>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</si>
  <si>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</si>
  <si>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</si>
  <si>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</si>
  <si>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</si>
  <si>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      Обеспечение деятельности библиотек</t>
  </si>
  <si>
    <t>4190000205</t>
  </si>
  <si>
    <t xml:space="preserve">            Подготовка и утверждение документов территориального планирования</t>
  </si>
  <si>
    <t>4190002002</t>
  </si>
  <si>
    <t xml:space="preserve">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</si>
  <si>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</si>
  <si>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</si>
  <si>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</si>
  <si>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</si>
  <si>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</si>
  <si>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</si>
  <si>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</si>
  <si>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</si>
  <si>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</si>
  <si>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</si>
  <si>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</si>
  <si>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</si>
  <si>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</si>
  <si>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</si>
  <si>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</si>
  <si>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</si>
  <si>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</si>
  <si>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</si>
  <si>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</si>
  <si>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</si>
  <si>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</si>
  <si>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</si>
  <si>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</si>
  <si>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</si>
  <si>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</si>
  <si>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</si>
  <si>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</si>
  <si>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</si>
  <si>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</si>
  <si>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</si>
  <si>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</si>
  <si>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</si>
  <si>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</si>
  <si>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</si>
  <si>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 xml:space="preserve">        Проведение районных конкурсов профессионального мастерства</t>
  </si>
  <si>
    <t>01П0102023</t>
  </si>
  <si>
    <t xml:space="preserve">    Организация физкультурно-спортивной работы</t>
  </si>
  <si>
    <t>0510102035</t>
  </si>
  <si>
    <t>Специальная оценка условий труда</t>
  </si>
  <si>
    <t>1610102085</t>
  </si>
  <si>
    <t xml:space="preserve">       Подготовка проектов внесения изменений в документы территориального планирования, правила землепользования и застройки</t>
  </si>
  <si>
    <t>41900S3020</t>
  </si>
  <si>
    <t>012Е250970</t>
  </si>
  <si>
    <t>по состоянию на 01.04.2020 год</t>
  </si>
  <si>
    <t>01201S0080</t>
  </si>
  <si>
    <t xml:space="preserve">        Организация питания обучающихся 1-4 классов муниципальных общеобразовательных организаций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</si>
  <si>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</si>
  <si>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</si>
  <si>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</si>
  <si>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</si>
  <si>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</si>
  <si>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</si>
  <si>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</si>
  <si>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</si>
  <si>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>Объем расходов на реализацию мероприятий муниципальных программ Савинского муниципального района в 2020 году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</si>
</sst>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7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0" fontId="9" fillId="0" borderId="1" xfId="56" applyNumberFormat="1" applyFont="1" applyBorder="1" applyAlignment="1" applyProtection="1">
      <alignment horizontal="justify" vertical="top" wrapText="1"/>
      <protection/>
    </xf>
    <xf numFmtId="0" fontId="10" fillId="0" borderId="1" xfId="56" applyNumberFormat="1" applyFont="1" applyBorder="1" applyAlignment="1" applyProtection="1">
      <alignment horizontal="justify" vertical="top" wrapText="1"/>
      <protection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0" fontId="9" fillId="36" borderId="0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Protection="1">
      <alignment horizontal="center" vertical="top" shrinkToFit="1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0" fillId="36" borderId="1" xfId="55" applyNumberFormat="1" applyFont="1" applyFill="1" applyBorder="1" applyAlignment="1" applyProtection="1">
      <alignment horizontal="justify" vertical="top" wrapText="1"/>
      <protection/>
    </xf>
    <xf numFmtId="1" fontId="10" fillId="36" borderId="1" xfId="58" applyNumberFormat="1" applyFont="1" applyFill="1" applyBorder="1" applyAlignment="1" applyProtection="1">
      <alignment horizontal="center" vertical="top" shrinkToFit="1"/>
      <protection/>
    </xf>
    <xf numFmtId="1" fontId="9" fillId="36" borderId="1" xfId="58" applyNumberFormat="1" applyFont="1" applyFill="1" applyBorder="1" applyAlignment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0" fontId="46" fillId="37" borderId="16" xfId="54" applyNumberFormat="1" applyFont="1" applyFill="1" applyBorder="1" applyAlignment="1" applyProtection="1">
      <alignment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0" fontId="46" fillId="0" borderId="0" xfId="0" applyFont="1" applyAlignment="1">
      <alignment horizontal="justify" wrapText="1"/>
    </xf>
    <xf numFmtId="1" fontId="9" fillId="38" borderId="1" xfId="58" applyNumberFormat="1" applyFont="1" applyFill="1" applyProtection="1">
      <alignment horizontal="center" vertical="top" shrinkToFi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164" fontId="7" fillId="37" borderId="1" xfId="0" applyNumberFormat="1" applyFont="1" applyFill="1" applyBorder="1" applyAlignment="1" applyProtection="1">
      <alignment vertical="top"/>
      <protection locked="0"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0"/>
  <sheetViews>
    <sheetView showGridLines="0" tabSelected="1" zoomScale="90" zoomScaleNormal="90" zoomScaleSheetLayoutView="100" zoomScalePageLayoutView="0" workbookViewId="0" topLeftCell="A94">
      <selection activeCell="C98" sqref="C98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18.75" customHeight="1">
      <c r="A1" s="67" t="s">
        <v>466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.75" customHeight="1">
      <c r="A2" s="68" t="s">
        <v>455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69" t="s">
        <v>0</v>
      </c>
      <c r="B5" s="69" t="s">
        <v>1</v>
      </c>
      <c r="C5" s="70" t="s">
        <v>2</v>
      </c>
      <c r="D5" s="71" t="s">
        <v>3</v>
      </c>
      <c r="E5" s="71"/>
      <c r="F5" s="71"/>
      <c r="G5" s="71" t="s">
        <v>4</v>
      </c>
      <c r="H5" s="71" t="s">
        <v>3</v>
      </c>
      <c r="I5" s="71"/>
      <c r="J5" s="71"/>
      <c r="K5" s="65" t="s">
        <v>5</v>
      </c>
    </row>
    <row r="6" spans="1:11" ht="33.75" customHeight="1">
      <c r="A6" s="69"/>
      <c r="B6" s="69"/>
      <c r="C6" s="70"/>
      <c r="D6" s="7" t="s">
        <v>6</v>
      </c>
      <c r="E6" s="7" t="s">
        <v>7</v>
      </c>
      <c r="F6" s="7" t="s">
        <v>8</v>
      </c>
      <c r="G6" s="71"/>
      <c r="H6" s="7" t="s">
        <v>6</v>
      </c>
      <c r="I6" s="7" t="s">
        <v>7</v>
      </c>
      <c r="J6" s="7" t="s">
        <v>8</v>
      </c>
      <c r="K6" s="65"/>
    </row>
    <row r="7" spans="1:11" ht="63" outlineLevel="1">
      <c r="A7" s="8" t="s">
        <v>9</v>
      </c>
      <c r="B7" s="9" t="s">
        <v>10</v>
      </c>
      <c r="C7" s="10">
        <f aca="true" t="shared" si="0" ref="C7:J7">SUM(C8+C14+C25+C32+C37+C41+C44+C49+C53+C56)</f>
        <v>143371310.82</v>
      </c>
      <c r="D7" s="10">
        <f t="shared" si="0"/>
        <v>4293676.18</v>
      </c>
      <c r="E7" s="10">
        <f t="shared" si="0"/>
        <v>80080515.75</v>
      </c>
      <c r="F7" s="10">
        <f t="shared" si="0"/>
        <v>58997118.89</v>
      </c>
      <c r="G7" s="10">
        <f t="shared" si="0"/>
        <v>35049806.59</v>
      </c>
      <c r="H7" s="10">
        <f t="shared" si="0"/>
        <v>0</v>
      </c>
      <c r="I7" s="10">
        <f t="shared" si="0"/>
        <v>18820648.360000003</v>
      </c>
      <c r="J7" s="10">
        <f t="shared" si="0"/>
        <v>16229158.23</v>
      </c>
      <c r="K7" s="11">
        <f aca="true" t="shared" si="1" ref="K7:K214">SUM(G7/C7)*100</f>
        <v>24.446876009946216</v>
      </c>
    </row>
    <row r="8" spans="1:11" ht="15.75" outlineLevel="2">
      <c r="A8" s="8" t="s">
        <v>11</v>
      </c>
      <c r="B8" s="9" t="s">
        <v>12</v>
      </c>
      <c r="C8" s="10">
        <f aca="true" t="shared" si="2" ref="C8:J8">SUM(C9)</f>
        <v>45468103.91</v>
      </c>
      <c r="D8" s="10">
        <f t="shared" si="2"/>
        <v>0</v>
      </c>
      <c r="E8" s="10">
        <f t="shared" si="2"/>
        <v>23960877.1</v>
      </c>
      <c r="F8" s="10">
        <f t="shared" si="2"/>
        <v>21507226.81</v>
      </c>
      <c r="G8" s="10">
        <f t="shared" si="2"/>
        <v>9671663.780000001</v>
      </c>
      <c r="H8" s="10">
        <f t="shared" si="2"/>
        <v>0</v>
      </c>
      <c r="I8" s="10">
        <f t="shared" si="2"/>
        <v>5277216.96</v>
      </c>
      <c r="J8" s="10">
        <f t="shared" si="2"/>
        <v>4394446.82</v>
      </c>
      <c r="K8" s="11">
        <f t="shared" si="1"/>
        <v>21.27131537999514</v>
      </c>
    </row>
    <row r="9" spans="1:11" ht="31.5" outlineLevel="4">
      <c r="A9" s="8" t="s">
        <v>13</v>
      </c>
      <c r="B9" s="9" t="s">
        <v>14</v>
      </c>
      <c r="C9" s="10">
        <f aca="true" t="shared" si="3" ref="C9:J9">SUM(C10:C13)</f>
        <v>45468103.91</v>
      </c>
      <c r="D9" s="10">
        <f t="shared" si="3"/>
        <v>0</v>
      </c>
      <c r="E9" s="10">
        <f t="shared" si="3"/>
        <v>23960877.1</v>
      </c>
      <c r="F9" s="10">
        <f t="shared" si="3"/>
        <v>21507226.81</v>
      </c>
      <c r="G9" s="10">
        <f t="shared" si="3"/>
        <v>9671663.780000001</v>
      </c>
      <c r="H9" s="10">
        <f t="shared" si="3"/>
        <v>0</v>
      </c>
      <c r="I9" s="10">
        <f t="shared" si="3"/>
        <v>5277216.96</v>
      </c>
      <c r="J9" s="10">
        <f t="shared" si="3"/>
        <v>4394446.82</v>
      </c>
      <c r="K9" s="11">
        <f t="shared" si="1"/>
        <v>21.27131537999514</v>
      </c>
    </row>
    <row r="10" spans="1:11" ht="32.25" customHeight="1" outlineLevel="5">
      <c r="A10" s="12" t="s">
        <v>15</v>
      </c>
      <c r="B10" s="13" t="s">
        <v>16</v>
      </c>
      <c r="C10" s="14">
        <f>SUM(D10+E10+F10)</f>
        <v>21507226.81</v>
      </c>
      <c r="D10" s="14"/>
      <c r="E10" s="14"/>
      <c r="F10" s="15">
        <v>21507226.81</v>
      </c>
      <c r="G10" s="14">
        <f>SUM(H10+I10+J10)</f>
        <v>4394446.82</v>
      </c>
      <c r="H10" s="14"/>
      <c r="I10" s="14"/>
      <c r="J10" s="15">
        <v>4394446.82</v>
      </c>
      <c r="K10" s="16">
        <f t="shared" si="1"/>
        <v>20.432419571437997</v>
      </c>
    </row>
    <row r="11" spans="1:11" ht="187.5" customHeight="1" outlineLevel="5">
      <c r="A11" s="12" t="s">
        <v>17</v>
      </c>
      <c r="B11" s="13" t="s">
        <v>18</v>
      </c>
      <c r="C11" s="14">
        <f>SUM(D11+E11+F11)</f>
        <v>223569</v>
      </c>
      <c r="D11" s="14"/>
      <c r="E11" s="14">
        <v>223569</v>
      </c>
      <c r="F11" s="15"/>
      <c r="G11" s="14">
        <f>SUM(H11+I11+J11)</f>
        <v>9055</v>
      </c>
      <c r="H11" s="14"/>
      <c r="I11" s="14">
        <v>9055</v>
      </c>
      <c r="J11" s="15"/>
      <c r="K11" s="16">
        <f t="shared" si="1"/>
        <v>4.050203740232322</v>
      </c>
    </row>
    <row r="12" spans="1:11" ht="123" customHeight="1" outlineLevel="5">
      <c r="A12" s="12" t="s">
        <v>19</v>
      </c>
      <c r="B12" s="13" t="s">
        <v>20</v>
      </c>
      <c r="C12" s="14">
        <f>SUM(D12+E12+F12)</f>
        <v>763016.1</v>
      </c>
      <c r="D12" s="14"/>
      <c r="E12" s="14">
        <v>763016.1</v>
      </c>
      <c r="F12" s="15"/>
      <c r="G12" s="14">
        <f>SUM(H12+I12+J12)</f>
        <v>99565.39</v>
      </c>
      <c r="H12" s="14"/>
      <c r="I12" s="14">
        <v>99565.39</v>
      </c>
      <c r="J12" s="15"/>
      <c r="K12" s="16">
        <f t="shared" si="1"/>
        <v>13.048923869365273</v>
      </c>
    </row>
    <row r="13" spans="1:11" ht="233.25" customHeight="1" outlineLevel="5">
      <c r="A13" s="12" t="s">
        <v>21</v>
      </c>
      <c r="B13" s="13" t="s">
        <v>22</v>
      </c>
      <c r="C13" s="14">
        <f>SUM(D13+E13+F13)</f>
        <v>22974292</v>
      </c>
      <c r="D13" s="14"/>
      <c r="E13" s="14">
        <v>22974292</v>
      </c>
      <c r="F13" s="15"/>
      <c r="G13" s="14">
        <f>SUM(H13+I13+J13)</f>
        <v>5168596.57</v>
      </c>
      <c r="H13" s="14"/>
      <c r="I13" s="14">
        <v>5168596.57</v>
      </c>
      <c r="J13" s="15"/>
      <c r="K13" s="16">
        <f t="shared" si="1"/>
        <v>22.497305118260012</v>
      </c>
    </row>
    <row r="14" spans="1:11" ht="30" customHeight="1" outlineLevel="2">
      <c r="A14" s="8" t="s">
        <v>23</v>
      </c>
      <c r="B14" s="9" t="s">
        <v>24</v>
      </c>
      <c r="C14" s="10">
        <f>SUM(C15+C21+C23)</f>
        <v>78052725.28</v>
      </c>
      <c r="D14" s="10">
        <f aca="true" t="shared" si="4" ref="D14:J14">SUM(D15+D21+D23)</f>
        <v>4293676.18</v>
      </c>
      <c r="E14" s="10">
        <f t="shared" si="4"/>
        <v>54203566.120000005</v>
      </c>
      <c r="F14" s="10">
        <f t="shared" si="4"/>
        <v>19555482.98</v>
      </c>
      <c r="G14" s="10">
        <f t="shared" si="4"/>
        <v>21139082.62</v>
      </c>
      <c r="H14" s="10">
        <f t="shared" si="4"/>
        <v>0</v>
      </c>
      <c r="I14" s="10">
        <f t="shared" si="4"/>
        <v>13414509.55</v>
      </c>
      <c r="J14" s="10">
        <f t="shared" si="4"/>
        <v>7724573.07</v>
      </c>
      <c r="K14" s="11">
        <f t="shared" si="1"/>
        <v>27.08308075620342</v>
      </c>
    </row>
    <row r="15" spans="1:11" ht="31.5" outlineLevel="4">
      <c r="A15" s="8" t="s">
        <v>25</v>
      </c>
      <c r="B15" s="9" t="s">
        <v>26</v>
      </c>
      <c r="C15" s="10">
        <f>SUM(C16:C20)</f>
        <v>73557167.85</v>
      </c>
      <c r="D15" s="10">
        <f aca="true" t="shared" si="5" ref="D15:J15">SUM(D16:D20)</f>
        <v>0</v>
      </c>
      <c r="E15" s="10">
        <f t="shared" si="5"/>
        <v>54024522.74</v>
      </c>
      <c r="F15" s="10">
        <f t="shared" si="5"/>
        <v>19532645.11</v>
      </c>
      <c r="G15" s="10">
        <f t="shared" si="5"/>
        <v>21139082.62</v>
      </c>
      <c r="H15" s="10">
        <f t="shared" si="5"/>
        <v>0</v>
      </c>
      <c r="I15" s="10">
        <f t="shared" si="5"/>
        <v>13414509.55</v>
      </c>
      <c r="J15" s="10">
        <f t="shared" si="5"/>
        <v>7724573.07</v>
      </c>
      <c r="K15" s="11">
        <f t="shared" si="1"/>
        <v>28.738304148832185</v>
      </c>
    </row>
    <row r="16" spans="1:11" ht="47.25" outlineLevel="5">
      <c r="A16" s="12" t="s">
        <v>27</v>
      </c>
      <c r="B16" s="13" t="s">
        <v>28</v>
      </c>
      <c r="C16" s="14">
        <f>SUM(D16+E16+F16)</f>
        <v>18316110.86</v>
      </c>
      <c r="D16" s="14"/>
      <c r="E16" s="14"/>
      <c r="F16" s="15">
        <v>18316110.86</v>
      </c>
      <c r="G16" s="14">
        <f>SUM(H16+I16+J16)</f>
        <v>7286958.07</v>
      </c>
      <c r="H16" s="14"/>
      <c r="I16" s="14"/>
      <c r="J16" s="15">
        <v>7286958.07</v>
      </c>
      <c r="K16" s="16">
        <f t="shared" si="1"/>
        <v>39.784417804075254</v>
      </c>
    </row>
    <row r="17" spans="1:11" ht="47.25" outlineLevel="5">
      <c r="A17" s="12" t="s">
        <v>29</v>
      </c>
      <c r="B17" s="13" t="s">
        <v>30</v>
      </c>
      <c r="C17" s="14">
        <f>SUM(D17+E17+F17)</f>
        <v>1180000</v>
      </c>
      <c r="D17" s="14"/>
      <c r="E17" s="14"/>
      <c r="F17" s="15">
        <v>1180000</v>
      </c>
      <c r="G17" s="14">
        <f>SUM(H17+I17+J17)</f>
        <v>428160</v>
      </c>
      <c r="H17" s="14"/>
      <c r="I17" s="14"/>
      <c r="J17" s="15">
        <v>428160</v>
      </c>
      <c r="K17" s="16">
        <f t="shared" si="1"/>
        <v>36.284745762711864</v>
      </c>
    </row>
    <row r="18" spans="1:11" ht="127.5" customHeight="1" outlineLevel="5">
      <c r="A18" s="12" t="s">
        <v>31</v>
      </c>
      <c r="B18" s="13" t="s">
        <v>32</v>
      </c>
      <c r="C18" s="14">
        <f>SUM(D18+E18+F18)</f>
        <v>36345</v>
      </c>
      <c r="D18" s="14"/>
      <c r="E18" s="14">
        <v>36345</v>
      </c>
      <c r="F18" s="15"/>
      <c r="G18" s="14">
        <f>SUM(H18+I18+J18)</f>
        <v>0</v>
      </c>
      <c r="H18" s="14"/>
      <c r="I18" s="14"/>
      <c r="J18" s="15"/>
      <c r="K18" s="16">
        <f t="shared" si="1"/>
        <v>0</v>
      </c>
    </row>
    <row r="19" spans="1:11" ht="221.25" customHeight="1" outlineLevel="5">
      <c r="A19" s="12" t="s">
        <v>33</v>
      </c>
      <c r="B19" s="13" t="s">
        <v>34</v>
      </c>
      <c r="C19" s="14">
        <f>SUM(D19+E19+F19)</f>
        <v>53294027</v>
      </c>
      <c r="D19" s="14"/>
      <c r="E19" s="14">
        <v>53294027</v>
      </c>
      <c r="F19" s="15"/>
      <c r="G19" s="14">
        <f>SUM(H19+I19+J19)</f>
        <v>13234864.55</v>
      </c>
      <c r="H19" s="14"/>
      <c r="I19" s="14">
        <v>13234864.55</v>
      </c>
      <c r="J19" s="15"/>
      <c r="K19" s="16">
        <f t="shared" si="1"/>
        <v>24.833673293256673</v>
      </c>
    </row>
    <row r="20" spans="1:11" ht="46.5" customHeight="1" outlineLevel="5">
      <c r="A20" s="12" t="s">
        <v>457</v>
      </c>
      <c r="B20" s="13" t="s">
        <v>456</v>
      </c>
      <c r="C20" s="14">
        <f>SUM(D20+E20+F20)</f>
        <v>730684.99</v>
      </c>
      <c r="D20" s="14"/>
      <c r="E20" s="14">
        <v>694150.74</v>
      </c>
      <c r="F20" s="15">
        <v>36534.25</v>
      </c>
      <c r="G20" s="14">
        <f>SUM(H20+I20+J20)</f>
        <v>189100</v>
      </c>
      <c r="H20" s="14"/>
      <c r="I20" s="14">
        <v>179645</v>
      </c>
      <c r="J20" s="15">
        <v>9455</v>
      </c>
      <c r="K20" s="16">
        <f t="shared" si="1"/>
        <v>25.879825449815247</v>
      </c>
    </row>
    <row r="21" spans="1:12" ht="31.5" customHeight="1" outlineLevel="4">
      <c r="A21" s="8" t="s">
        <v>35</v>
      </c>
      <c r="B21" s="9" t="s">
        <v>36</v>
      </c>
      <c r="C21" s="10">
        <f aca="true" t="shared" si="6" ref="C21:J21">SUM(C22)</f>
        <v>2234343.0300000003</v>
      </c>
      <c r="D21" s="10">
        <f t="shared" si="6"/>
        <v>2211776.18</v>
      </c>
      <c r="E21" s="10">
        <f t="shared" si="6"/>
        <v>22341.18</v>
      </c>
      <c r="F21" s="10">
        <f t="shared" si="6"/>
        <v>225.67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1">
        <f t="shared" si="1"/>
        <v>0</v>
      </c>
      <c r="L21" s="18"/>
    </row>
    <row r="22" spans="1:11" ht="32.25" customHeight="1" outlineLevel="5">
      <c r="A22" s="12" t="s">
        <v>458</v>
      </c>
      <c r="B22" s="13" t="s">
        <v>459</v>
      </c>
      <c r="C22" s="14">
        <f>SUM(D22:F22)</f>
        <v>2234343.0300000003</v>
      </c>
      <c r="D22" s="14">
        <v>2211776.18</v>
      </c>
      <c r="E22" s="14">
        <v>22341.18</v>
      </c>
      <c r="F22" s="15">
        <v>225.67</v>
      </c>
      <c r="G22" s="14">
        <f>SUM(H22+I22+J22)</f>
        <v>0</v>
      </c>
      <c r="H22" s="14"/>
      <c r="I22" s="14"/>
      <c r="J22" s="15"/>
      <c r="K22" s="16">
        <f>SUM(G22/C22)*100</f>
        <v>0</v>
      </c>
    </row>
    <row r="23" spans="1:11" ht="33.75" customHeight="1" outlineLevel="5">
      <c r="A23" s="8" t="s">
        <v>37</v>
      </c>
      <c r="B23" s="9" t="s">
        <v>38</v>
      </c>
      <c r="C23" s="10">
        <f aca="true" t="shared" si="7" ref="C23:J23">SUM(C24)</f>
        <v>2261214.4000000004</v>
      </c>
      <c r="D23" s="10">
        <f t="shared" si="7"/>
        <v>2081900</v>
      </c>
      <c r="E23" s="10">
        <f t="shared" si="7"/>
        <v>156702.2</v>
      </c>
      <c r="F23" s="10">
        <f t="shared" si="7"/>
        <v>22612.2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1">
        <f t="shared" si="1"/>
        <v>0</v>
      </c>
    </row>
    <row r="24" spans="1:11" ht="64.5" customHeight="1" outlineLevel="5">
      <c r="A24" s="61" t="s">
        <v>39</v>
      </c>
      <c r="B24" s="57" t="s">
        <v>454</v>
      </c>
      <c r="C24" s="58">
        <f>SUM(D24+E24+F24)</f>
        <v>2261214.4000000004</v>
      </c>
      <c r="D24" s="58">
        <v>2081900</v>
      </c>
      <c r="E24" s="58">
        <v>156702.2</v>
      </c>
      <c r="F24" s="59">
        <v>22612.2</v>
      </c>
      <c r="G24" s="58">
        <f>SUM(H24+I24+J24)</f>
        <v>0</v>
      </c>
      <c r="H24" s="58"/>
      <c r="I24" s="58"/>
      <c r="J24" s="59"/>
      <c r="K24" s="60">
        <f t="shared" si="1"/>
        <v>0</v>
      </c>
    </row>
    <row r="25" spans="1:11" ht="31.5" outlineLevel="2">
      <c r="A25" s="8" t="s">
        <v>40</v>
      </c>
      <c r="B25" s="9" t="s">
        <v>41</v>
      </c>
      <c r="C25" s="10">
        <f aca="true" t="shared" si="8" ref="C25:J25">SUM(C26)</f>
        <v>6980862.73</v>
      </c>
      <c r="D25" s="10">
        <f t="shared" si="8"/>
        <v>0</v>
      </c>
      <c r="E25" s="10">
        <f t="shared" si="8"/>
        <v>1585742.53</v>
      </c>
      <c r="F25" s="10">
        <f t="shared" si="8"/>
        <v>5395120.2</v>
      </c>
      <c r="G25" s="10">
        <f t="shared" si="8"/>
        <v>1236436.02</v>
      </c>
      <c r="H25" s="10">
        <f t="shared" si="8"/>
        <v>0</v>
      </c>
      <c r="I25" s="10">
        <f t="shared" si="8"/>
        <v>128921.85</v>
      </c>
      <c r="J25" s="10">
        <f t="shared" si="8"/>
        <v>1107514.17</v>
      </c>
      <c r="K25" s="11">
        <f t="shared" si="1"/>
        <v>17.711793911753368</v>
      </c>
    </row>
    <row r="26" spans="1:11" ht="28.5" customHeight="1" outlineLevel="4">
      <c r="A26" s="8" t="s">
        <v>42</v>
      </c>
      <c r="B26" s="9" t="s">
        <v>43</v>
      </c>
      <c r="C26" s="10">
        <f aca="true" t="shared" si="9" ref="C26:J26">SUM(C27:C31)</f>
        <v>6980862.73</v>
      </c>
      <c r="D26" s="10">
        <f t="shared" si="9"/>
        <v>0</v>
      </c>
      <c r="E26" s="10">
        <f t="shared" si="9"/>
        <v>1585742.53</v>
      </c>
      <c r="F26" s="10">
        <f t="shared" si="9"/>
        <v>5395120.2</v>
      </c>
      <c r="G26" s="10">
        <f t="shared" si="9"/>
        <v>1236436.02</v>
      </c>
      <c r="H26" s="10">
        <f t="shared" si="9"/>
        <v>0</v>
      </c>
      <c r="I26" s="10">
        <f t="shared" si="9"/>
        <v>128921.85</v>
      </c>
      <c r="J26" s="10">
        <f t="shared" si="9"/>
        <v>1107514.17</v>
      </c>
      <c r="K26" s="11">
        <f t="shared" si="1"/>
        <v>17.711793911753368</v>
      </c>
    </row>
    <row r="27" spans="1:11" ht="47.25" outlineLevel="5">
      <c r="A27" s="12" t="s">
        <v>44</v>
      </c>
      <c r="B27" s="13" t="s">
        <v>45</v>
      </c>
      <c r="C27" s="14">
        <f>SUM(D27+E27+F27)</f>
        <v>5139108.61</v>
      </c>
      <c r="D27" s="14"/>
      <c r="E27" s="14"/>
      <c r="F27" s="15">
        <v>5139108.61</v>
      </c>
      <c r="G27" s="14">
        <f>SUM(H27+I27+J27)</f>
        <v>1087146.74</v>
      </c>
      <c r="H27" s="14"/>
      <c r="I27" s="14"/>
      <c r="J27" s="15">
        <v>1087146.74</v>
      </c>
      <c r="K27" s="16">
        <f t="shared" si="1"/>
        <v>21.15438342526098</v>
      </c>
    </row>
    <row r="28" spans="1:11" ht="111" customHeight="1" outlineLevel="5">
      <c r="A28" s="12" t="s">
        <v>46</v>
      </c>
      <c r="B28" s="13" t="s">
        <v>47</v>
      </c>
      <c r="C28" s="14">
        <f>SUM(D28+E28+F28)</f>
        <v>655695.53</v>
      </c>
      <c r="D28" s="14"/>
      <c r="E28" s="14">
        <v>655695.53</v>
      </c>
      <c r="F28" s="15"/>
      <c r="G28" s="14">
        <f>SUM(H28+I28+J28)</f>
        <v>0</v>
      </c>
      <c r="H28" s="14"/>
      <c r="I28" s="14"/>
      <c r="J28" s="15"/>
      <c r="K28" s="16">
        <f t="shared" si="1"/>
        <v>0</v>
      </c>
    </row>
    <row r="29" spans="1:11" ht="107.25" customHeight="1" outlineLevel="5">
      <c r="A29" s="12" t="s">
        <v>48</v>
      </c>
      <c r="B29" s="13" t="s">
        <v>49</v>
      </c>
      <c r="C29" s="14">
        <f>SUM(D29+E29+F29)</f>
        <v>930047</v>
      </c>
      <c r="D29" s="14"/>
      <c r="E29" s="14">
        <v>930047</v>
      </c>
      <c r="F29" s="15"/>
      <c r="G29" s="14">
        <f>SUM(H29+I29+J29)</f>
        <v>128921.85</v>
      </c>
      <c r="H29" s="14"/>
      <c r="I29" s="14">
        <v>128921.85</v>
      </c>
      <c r="J29" s="15"/>
      <c r="K29" s="16">
        <f t="shared" si="1"/>
        <v>13.86186397031548</v>
      </c>
    </row>
    <row r="30" spans="1:11" ht="95.25" customHeight="1" outlineLevel="5">
      <c r="A30" s="12" t="s">
        <v>50</v>
      </c>
      <c r="B30" s="13" t="s">
        <v>51</v>
      </c>
      <c r="C30" s="14">
        <f>SUM(D30+E30+F30)</f>
        <v>207061.75</v>
      </c>
      <c r="D30" s="14"/>
      <c r="E30" s="14"/>
      <c r="F30" s="15">
        <v>207061.75</v>
      </c>
      <c r="G30" s="14">
        <f>SUM(H30+I30+J30)</f>
        <v>13798.29</v>
      </c>
      <c r="H30" s="14"/>
      <c r="I30" s="14"/>
      <c r="J30" s="15">
        <v>13798.29</v>
      </c>
      <c r="K30" s="16">
        <f t="shared" si="1"/>
        <v>6.663852691286537</v>
      </c>
    </row>
    <row r="31" spans="1:11" ht="96" customHeight="1" outlineLevel="5">
      <c r="A31" s="12" t="s">
        <v>52</v>
      </c>
      <c r="B31" s="13" t="s">
        <v>53</v>
      </c>
      <c r="C31" s="14">
        <f>SUM(D31+E31+F31)</f>
        <v>48949.84</v>
      </c>
      <c r="D31" s="14"/>
      <c r="E31" s="14"/>
      <c r="F31" s="15">
        <v>48949.84</v>
      </c>
      <c r="G31" s="14">
        <f>SUM(H31+I31+J31)</f>
        <v>6569.14</v>
      </c>
      <c r="H31" s="14"/>
      <c r="I31" s="14"/>
      <c r="J31" s="15">
        <v>6569.14</v>
      </c>
      <c r="K31" s="16">
        <f t="shared" si="1"/>
        <v>13.420146010691763</v>
      </c>
    </row>
    <row r="32" spans="1:11" ht="31.5" outlineLevel="2">
      <c r="A32" s="8" t="s">
        <v>54</v>
      </c>
      <c r="B32" s="9" t="s">
        <v>55</v>
      </c>
      <c r="C32" s="10">
        <f aca="true" t="shared" si="10" ref="C32:J32">SUM(C33)</f>
        <v>976397</v>
      </c>
      <c r="D32" s="10">
        <f t="shared" si="10"/>
        <v>0</v>
      </c>
      <c r="E32" s="10">
        <f t="shared" si="10"/>
        <v>330330</v>
      </c>
      <c r="F32" s="10">
        <f t="shared" si="10"/>
        <v>646067</v>
      </c>
      <c r="G32" s="10">
        <f t="shared" si="10"/>
        <v>146591.04</v>
      </c>
      <c r="H32" s="10">
        <f t="shared" si="10"/>
        <v>0</v>
      </c>
      <c r="I32" s="10">
        <f t="shared" si="10"/>
        <v>0</v>
      </c>
      <c r="J32" s="10">
        <f t="shared" si="10"/>
        <v>146591.04</v>
      </c>
      <c r="K32" s="11">
        <f t="shared" si="1"/>
        <v>15.013466858255404</v>
      </c>
    </row>
    <row r="33" spans="1:11" ht="31.5" outlineLevel="4">
      <c r="A33" s="8" t="s">
        <v>56</v>
      </c>
      <c r="B33" s="9" t="s">
        <v>57</v>
      </c>
      <c r="C33" s="10">
        <f aca="true" t="shared" si="11" ref="C33:J33">SUM(C34:C36)</f>
        <v>976397</v>
      </c>
      <c r="D33" s="10">
        <f t="shared" si="11"/>
        <v>0</v>
      </c>
      <c r="E33" s="10">
        <f t="shared" si="11"/>
        <v>330330</v>
      </c>
      <c r="F33" s="10">
        <f t="shared" si="11"/>
        <v>646067</v>
      </c>
      <c r="G33" s="10">
        <f t="shared" si="11"/>
        <v>146591.04</v>
      </c>
      <c r="H33" s="10">
        <f t="shared" si="11"/>
        <v>0</v>
      </c>
      <c r="I33" s="10">
        <f t="shared" si="11"/>
        <v>0</v>
      </c>
      <c r="J33" s="10">
        <f t="shared" si="11"/>
        <v>146591.04</v>
      </c>
      <c r="K33" s="11">
        <f t="shared" si="1"/>
        <v>15.013466858255404</v>
      </c>
    </row>
    <row r="34" spans="1:11" ht="47.25" outlineLevel="5">
      <c r="A34" s="12" t="s">
        <v>58</v>
      </c>
      <c r="B34" s="13" t="s">
        <v>59</v>
      </c>
      <c r="C34" s="14">
        <f>SUM(D34+E34+F34)</f>
        <v>425000</v>
      </c>
      <c r="D34" s="14"/>
      <c r="E34" s="14"/>
      <c r="F34" s="15">
        <v>425000</v>
      </c>
      <c r="G34" s="14">
        <f>SUM(H34+I34+J34)</f>
        <v>146591.04</v>
      </c>
      <c r="H34" s="14"/>
      <c r="I34" s="14"/>
      <c r="J34" s="15">
        <v>146591.04</v>
      </c>
      <c r="K34" s="16">
        <f t="shared" si="1"/>
        <v>34.492009411764705</v>
      </c>
    </row>
    <row r="35" spans="1:11" ht="64.5" customHeight="1" outlineLevel="5">
      <c r="A35" s="12" t="s">
        <v>60</v>
      </c>
      <c r="B35" s="13" t="s">
        <v>61</v>
      </c>
      <c r="C35" s="14">
        <f>SUM(D35+E35+F35)</f>
        <v>25410</v>
      </c>
      <c r="D35" s="14"/>
      <c r="E35" s="14">
        <v>25410</v>
      </c>
      <c r="F35" s="15"/>
      <c r="G35" s="14">
        <f>SUM(H35+I35+J35)</f>
        <v>0</v>
      </c>
      <c r="H35" s="14"/>
      <c r="I35" s="14"/>
      <c r="J35" s="15"/>
      <c r="K35" s="16">
        <f t="shared" si="1"/>
        <v>0</v>
      </c>
    </row>
    <row r="36" spans="1:11" ht="63" outlineLevel="5">
      <c r="A36" s="12" t="s">
        <v>62</v>
      </c>
      <c r="B36" s="13" t="s">
        <v>63</v>
      </c>
      <c r="C36" s="14">
        <f>SUM(D36+E36+F36)</f>
        <v>525987</v>
      </c>
      <c r="D36" s="14"/>
      <c r="E36" s="14">
        <v>304920</v>
      </c>
      <c r="F36" s="15">
        <v>221067</v>
      </c>
      <c r="G36" s="14">
        <f>SUM(H36+I36+J36)</f>
        <v>0</v>
      </c>
      <c r="H36" s="14"/>
      <c r="I36" s="14"/>
      <c r="J36" s="15"/>
      <c r="K36" s="16">
        <f t="shared" si="1"/>
        <v>0</v>
      </c>
    </row>
    <row r="37" spans="1:11" ht="78.75" outlineLevel="2">
      <c r="A37" s="8" t="s">
        <v>64</v>
      </c>
      <c r="B37" s="9" t="s">
        <v>65</v>
      </c>
      <c r="C37" s="10">
        <f aca="true" t="shared" si="12" ref="C37:J37">SUM(C38)</f>
        <v>1119796.9</v>
      </c>
      <c r="D37" s="10">
        <f t="shared" si="12"/>
        <v>0</v>
      </c>
      <c r="E37" s="10">
        <f t="shared" si="12"/>
        <v>0</v>
      </c>
      <c r="F37" s="10">
        <f t="shared" si="12"/>
        <v>1119796.9</v>
      </c>
      <c r="G37" s="10">
        <f t="shared" si="12"/>
        <v>692999.88</v>
      </c>
      <c r="H37" s="10">
        <f t="shared" si="12"/>
        <v>0</v>
      </c>
      <c r="I37" s="10">
        <f t="shared" si="12"/>
        <v>0</v>
      </c>
      <c r="J37" s="10">
        <f t="shared" si="12"/>
        <v>692999.88</v>
      </c>
      <c r="K37" s="11">
        <f t="shared" si="1"/>
        <v>61.886211687137205</v>
      </c>
    </row>
    <row r="38" spans="1:11" ht="63" outlineLevel="4">
      <c r="A38" s="8" t="s">
        <v>66</v>
      </c>
      <c r="B38" s="9" t="s">
        <v>67</v>
      </c>
      <c r="C38" s="10">
        <f aca="true" t="shared" si="13" ref="C38:J38">SUM(C39:C40)</f>
        <v>1119796.9</v>
      </c>
      <c r="D38" s="10">
        <f t="shared" si="13"/>
        <v>0</v>
      </c>
      <c r="E38" s="10">
        <f t="shared" si="13"/>
        <v>0</v>
      </c>
      <c r="F38" s="10">
        <f t="shared" si="13"/>
        <v>1119796.9</v>
      </c>
      <c r="G38" s="10">
        <f t="shared" si="13"/>
        <v>692999.88</v>
      </c>
      <c r="H38" s="10">
        <f t="shared" si="13"/>
        <v>0</v>
      </c>
      <c r="I38" s="10">
        <f t="shared" si="13"/>
        <v>0</v>
      </c>
      <c r="J38" s="10">
        <f t="shared" si="13"/>
        <v>692999.88</v>
      </c>
      <c r="K38" s="11">
        <f t="shared" si="1"/>
        <v>61.886211687137205</v>
      </c>
    </row>
    <row r="39" spans="1:11" ht="47.25" outlineLevel="5">
      <c r="A39" s="12" t="s">
        <v>68</v>
      </c>
      <c r="B39" s="13" t="s">
        <v>69</v>
      </c>
      <c r="C39" s="14">
        <f>SUM(D39+E39+F39)</f>
        <v>558350</v>
      </c>
      <c r="D39" s="14"/>
      <c r="E39" s="14"/>
      <c r="F39" s="15">
        <v>558350</v>
      </c>
      <c r="G39" s="14">
        <f>SUM(H39+I39+J39)</f>
        <v>242100</v>
      </c>
      <c r="H39" s="14"/>
      <c r="I39" s="14"/>
      <c r="J39" s="15">
        <v>242100</v>
      </c>
      <c r="K39" s="16">
        <f t="shared" si="1"/>
        <v>43.35989970448643</v>
      </c>
    </row>
    <row r="40" spans="1:11" ht="47.25" outlineLevel="5">
      <c r="A40" s="12" t="s">
        <v>70</v>
      </c>
      <c r="B40" s="13" t="s">
        <v>71</v>
      </c>
      <c r="C40" s="14">
        <f>SUM(D40+E40+F40)</f>
        <v>561446.9</v>
      </c>
      <c r="D40" s="14"/>
      <c r="E40" s="14"/>
      <c r="F40" s="15">
        <v>561446.9</v>
      </c>
      <c r="G40" s="14">
        <f>SUM(H40+I40+J40)</f>
        <v>450899.88</v>
      </c>
      <c r="H40" s="14"/>
      <c r="I40" s="14"/>
      <c r="J40" s="15">
        <v>450899.88</v>
      </c>
      <c r="K40" s="16">
        <f t="shared" si="1"/>
        <v>80.31033388909975</v>
      </c>
    </row>
    <row r="41" spans="1:11" ht="45.75" customHeight="1" outlineLevel="2">
      <c r="A41" s="8" t="s">
        <v>72</v>
      </c>
      <c r="B41" s="9" t="s">
        <v>73</v>
      </c>
      <c r="C41" s="10">
        <f aca="true" t="shared" si="14" ref="C41:J42">SUM(C42)</f>
        <v>33200</v>
      </c>
      <c r="D41" s="10">
        <f t="shared" si="14"/>
        <v>0</v>
      </c>
      <c r="E41" s="10">
        <f t="shared" si="14"/>
        <v>0</v>
      </c>
      <c r="F41" s="10">
        <f t="shared" si="14"/>
        <v>33200</v>
      </c>
      <c r="G41" s="10">
        <f t="shared" si="14"/>
        <v>19530</v>
      </c>
      <c r="H41" s="10">
        <f t="shared" si="14"/>
        <v>0</v>
      </c>
      <c r="I41" s="10">
        <f t="shared" si="14"/>
        <v>0</v>
      </c>
      <c r="J41" s="10">
        <f t="shared" si="14"/>
        <v>19530</v>
      </c>
      <c r="K41" s="11">
        <f t="shared" si="1"/>
        <v>58.82530120481928</v>
      </c>
    </row>
    <row r="42" spans="1:11" ht="61.5" customHeight="1" outlineLevel="4">
      <c r="A42" s="8" t="s">
        <v>74</v>
      </c>
      <c r="B42" s="9" t="s">
        <v>75</v>
      </c>
      <c r="C42" s="10">
        <f t="shared" si="14"/>
        <v>33200</v>
      </c>
      <c r="D42" s="10">
        <f t="shared" si="14"/>
        <v>0</v>
      </c>
      <c r="E42" s="10">
        <f t="shared" si="14"/>
        <v>0</v>
      </c>
      <c r="F42" s="10">
        <f t="shared" si="14"/>
        <v>33200</v>
      </c>
      <c r="G42" s="10">
        <f t="shared" si="14"/>
        <v>19530</v>
      </c>
      <c r="H42" s="10">
        <f t="shared" si="14"/>
        <v>0</v>
      </c>
      <c r="I42" s="10">
        <f t="shared" si="14"/>
        <v>0</v>
      </c>
      <c r="J42" s="10">
        <f t="shared" si="14"/>
        <v>19530</v>
      </c>
      <c r="K42" s="11">
        <f t="shared" si="1"/>
        <v>58.82530120481928</v>
      </c>
    </row>
    <row r="43" spans="1:11" ht="31.5" outlineLevel="5">
      <c r="A43" s="12" t="s">
        <v>76</v>
      </c>
      <c r="B43" s="13" t="s">
        <v>77</v>
      </c>
      <c r="C43" s="14">
        <f>SUM(D43+E43+F43)</f>
        <v>33200</v>
      </c>
      <c r="D43" s="14"/>
      <c r="E43" s="14"/>
      <c r="F43" s="15">
        <v>33200</v>
      </c>
      <c r="G43" s="14">
        <f>SUM(H43+I43+J43)</f>
        <v>19530</v>
      </c>
      <c r="H43" s="14"/>
      <c r="I43" s="14"/>
      <c r="J43" s="15">
        <v>19530</v>
      </c>
      <c r="K43" s="16">
        <f t="shared" si="1"/>
        <v>58.82530120481928</v>
      </c>
    </row>
    <row r="44" spans="1:11" ht="15.75" outlineLevel="2">
      <c r="A44" s="8" t="s">
        <v>78</v>
      </c>
      <c r="B44" s="9" t="s">
        <v>79</v>
      </c>
      <c r="C44" s="10">
        <f aca="true" t="shared" si="15" ref="C44:J44">SUM(C45)</f>
        <v>0</v>
      </c>
      <c r="D44" s="10">
        <f t="shared" si="15"/>
        <v>0</v>
      </c>
      <c r="E44" s="10">
        <f t="shared" si="15"/>
        <v>0</v>
      </c>
      <c r="F44" s="10">
        <f t="shared" si="15"/>
        <v>0</v>
      </c>
      <c r="G44" s="10">
        <f t="shared" si="15"/>
        <v>0</v>
      </c>
      <c r="H44" s="10">
        <f t="shared" si="15"/>
        <v>0</v>
      </c>
      <c r="I44" s="10">
        <f t="shared" si="15"/>
        <v>0</v>
      </c>
      <c r="J44" s="10">
        <f t="shared" si="15"/>
        <v>0</v>
      </c>
      <c r="K44" s="11" t="e">
        <f t="shared" si="1"/>
        <v>#DIV/0!</v>
      </c>
    </row>
    <row r="45" spans="1:11" ht="46.5" customHeight="1" outlineLevel="4">
      <c r="A45" s="8" t="s">
        <v>80</v>
      </c>
      <c r="B45" s="9" t="s">
        <v>81</v>
      </c>
      <c r="C45" s="10">
        <f aca="true" t="shared" si="16" ref="C45:J45">SUM(C46:C48)</f>
        <v>0</v>
      </c>
      <c r="D45" s="10">
        <f t="shared" si="16"/>
        <v>0</v>
      </c>
      <c r="E45" s="10">
        <f t="shared" si="16"/>
        <v>0</v>
      </c>
      <c r="F45" s="10">
        <f t="shared" si="16"/>
        <v>0</v>
      </c>
      <c r="G45" s="10">
        <f t="shared" si="16"/>
        <v>0</v>
      </c>
      <c r="H45" s="10">
        <f t="shared" si="16"/>
        <v>0</v>
      </c>
      <c r="I45" s="10">
        <f t="shared" si="16"/>
        <v>0</v>
      </c>
      <c r="J45" s="10">
        <f t="shared" si="16"/>
        <v>0</v>
      </c>
      <c r="K45" s="11" t="e">
        <f t="shared" si="1"/>
        <v>#DIV/0!</v>
      </c>
    </row>
    <row r="46" spans="1:11" ht="47.25" outlineLevel="5">
      <c r="A46" s="52" t="s">
        <v>445</v>
      </c>
      <c r="B46" s="17" t="s">
        <v>444</v>
      </c>
      <c r="C46" s="14">
        <f>SUM(D46+E46+F46)</f>
        <v>0</v>
      </c>
      <c r="D46" s="14"/>
      <c r="E46" s="14"/>
      <c r="F46" s="15"/>
      <c r="G46" s="14">
        <f>SUM(H46+I46+J46)</f>
        <v>0</v>
      </c>
      <c r="H46" s="14"/>
      <c r="I46" s="14"/>
      <c r="J46" s="15"/>
      <c r="K46" s="16" t="e">
        <f t="shared" si="1"/>
        <v>#DIV/0!</v>
      </c>
    </row>
    <row r="47" spans="1:11" ht="31.5" outlineLevel="5">
      <c r="A47" s="12" t="s">
        <v>82</v>
      </c>
      <c r="B47" s="13" t="s">
        <v>83</v>
      </c>
      <c r="C47" s="14">
        <f>SUM(D47+E47+F47)</f>
        <v>0</v>
      </c>
      <c r="D47" s="14"/>
      <c r="E47" s="14"/>
      <c r="F47" s="15"/>
      <c r="G47" s="14">
        <f>SUM(H47+I47+J47)</f>
        <v>0</v>
      </c>
      <c r="H47" s="14"/>
      <c r="I47" s="14"/>
      <c r="J47" s="15"/>
      <c r="K47" s="16" t="e">
        <f t="shared" si="1"/>
        <v>#DIV/0!</v>
      </c>
    </row>
    <row r="48" spans="1:11" ht="31.5" outlineLevel="5">
      <c r="A48" s="12" t="s">
        <v>84</v>
      </c>
      <c r="B48" s="13" t="s">
        <v>85</v>
      </c>
      <c r="C48" s="14">
        <f>SUM(D48+E48+F48)</f>
        <v>0</v>
      </c>
      <c r="D48" s="14"/>
      <c r="E48" s="14"/>
      <c r="F48" s="15"/>
      <c r="G48" s="14">
        <f>SUM(H48+I48+J48)</f>
        <v>0</v>
      </c>
      <c r="H48" s="14"/>
      <c r="I48" s="14"/>
      <c r="J48" s="15"/>
      <c r="K48" s="16" t="e">
        <f t="shared" si="1"/>
        <v>#DIV/0!</v>
      </c>
    </row>
    <row r="49" spans="1:11" ht="63" outlineLevel="2">
      <c r="A49" s="8" t="s">
        <v>86</v>
      </c>
      <c r="B49" s="9" t="s">
        <v>87</v>
      </c>
      <c r="C49" s="10">
        <f aca="true" t="shared" si="17" ref="C49:J49">SUM(C50)</f>
        <v>8763825</v>
      </c>
      <c r="D49" s="10">
        <f t="shared" si="17"/>
        <v>0</v>
      </c>
      <c r="E49" s="10">
        <f t="shared" si="17"/>
        <v>0</v>
      </c>
      <c r="F49" s="10">
        <f t="shared" si="17"/>
        <v>8763825</v>
      </c>
      <c r="G49" s="10">
        <f t="shared" si="17"/>
        <v>1603846.1900000002</v>
      </c>
      <c r="H49" s="10">
        <f t="shared" si="17"/>
        <v>0</v>
      </c>
      <c r="I49" s="10">
        <f t="shared" si="17"/>
        <v>0</v>
      </c>
      <c r="J49" s="10">
        <f t="shared" si="17"/>
        <v>1603846.1900000002</v>
      </c>
      <c r="K49" s="11">
        <f t="shared" si="1"/>
        <v>18.300755549089583</v>
      </c>
    </row>
    <row r="50" spans="1:11" ht="78.75" outlineLevel="4">
      <c r="A50" s="8" t="s">
        <v>88</v>
      </c>
      <c r="B50" s="9" t="s">
        <v>89</v>
      </c>
      <c r="C50" s="10">
        <f aca="true" t="shared" si="18" ref="C50:J50">SUM(C51:C52)</f>
        <v>8763825</v>
      </c>
      <c r="D50" s="10">
        <f t="shared" si="18"/>
        <v>0</v>
      </c>
      <c r="E50" s="10">
        <f t="shared" si="18"/>
        <v>0</v>
      </c>
      <c r="F50" s="10">
        <f t="shared" si="18"/>
        <v>8763825</v>
      </c>
      <c r="G50" s="10">
        <f t="shared" si="18"/>
        <v>1603846.1900000002</v>
      </c>
      <c r="H50" s="10">
        <f t="shared" si="18"/>
        <v>0</v>
      </c>
      <c r="I50" s="10">
        <f t="shared" si="18"/>
        <v>0</v>
      </c>
      <c r="J50" s="10">
        <f t="shared" si="18"/>
        <v>1603846.1900000002</v>
      </c>
      <c r="K50" s="11">
        <f t="shared" si="1"/>
        <v>18.300755549089583</v>
      </c>
    </row>
    <row r="51" spans="1:11" ht="47.25" outlineLevel="5">
      <c r="A51" s="12" t="s">
        <v>90</v>
      </c>
      <c r="B51" s="13" t="s">
        <v>91</v>
      </c>
      <c r="C51" s="14">
        <f>SUM(D51+E51+F51)</f>
        <v>1742766</v>
      </c>
      <c r="D51" s="14"/>
      <c r="E51" s="14"/>
      <c r="F51" s="15">
        <v>1742766</v>
      </c>
      <c r="G51" s="14">
        <f>SUM(H51+I51+J51)</f>
        <v>370738.83</v>
      </c>
      <c r="H51" s="14"/>
      <c r="I51" s="14"/>
      <c r="J51" s="15">
        <v>370738.83</v>
      </c>
      <c r="K51" s="16">
        <f t="shared" si="1"/>
        <v>21.273012555902515</v>
      </c>
    </row>
    <row r="52" spans="1:11" ht="63" outlineLevel="5">
      <c r="A52" s="12" t="s">
        <v>92</v>
      </c>
      <c r="B52" s="13" t="s">
        <v>93</v>
      </c>
      <c r="C52" s="14">
        <f>SUM(D52+E52+F52)</f>
        <v>7021059</v>
      </c>
      <c r="D52" s="14"/>
      <c r="E52" s="14"/>
      <c r="F52" s="15">
        <v>7021059</v>
      </c>
      <c r="G52" s="14">
        <f>SUM(H52+I52+J52)</f>
        <v>1233107.36</v>
      </c>
      <c r="H52" s="14"/>
      <c r="I52" s="14"/>
      <c r="J52" s="15">
        <v>1233107.36</v>
      </c>
      <c r="K52" s="16">
        <f t="shared" si="1"/>
        <v>17.562982450368246</v>
      </c>
    </row>
    <row r="53" spans="1:11" ht="63" customHeight="1" outlineLevel="2">
      <c r="A53" s="8" t="s">
        <v>94</v>
      </c>
      <c r="B53" s="9" t="s">
        <v>95</v>
      </c>
      <c r="C53" s="10">
        <f aca="true" t="shared" si="19" ref="C53:J54">SUM(C54)</f>
        <v>1870000</v>
      </c>
      <c r="D53" s="10">
        <f t="shared" si="19"/>
        <v>0</v>
      </c>
      <c r="E53" s="10">
        <f t="shared" si="19"/>
        <v>0</v>
      </c>
      <c r="F53" s="10">
        <f t="shared" si="19"/>
        <v>1870000</v>
      </c>
      <c r="G53" s="10">
        <f t="shared" si="19"/>
        <v>476611.06</v>
      </c>
      <c r="H53" s="10">
        <f t="shared" si="19"/>
        <v>0</v>
      </c>
      <c r="I53" s="10">
        <f t="shared" si="19"/>
        <v>0</v>
      </c>
      <c r="J53" s="10">
        <f t="shared" si="19"/>
        <v>476611.06</v>
      </c>
      <c r="K53" s="11">
        <f t="shared" si="1"/>
        <v>25.48722245989305</v>
      </c>
    </row>
    <row r="54" spans="1:11" ht="48" customHeight="1" outlineLevel="4">
      <c r="A54" s="8" t="s">
        <v>96</v>
      </c>
      <c r="B54" s="9" t="s">
        <v>97</v>
      </c>
      <c r="C54" s="10">
        <f t="shared" si="19"/>
        <v>1870000</v>
      </c>
      <c r="D54" s="10">
        <f t="shared" si="19"/>
        <v>0</v>
      </c>
      <c r="E54" s="10">
        <f t="shared" si="19"/>
        <v>0</v>
      </c>
      <c r="F54" s="10">
        <f t="shared" si="19"/>
        <v>1870000</v>
      </c>
      <c r="G54" s="10">
        <f t="shared" si="19"/>
        <v>476611.06</v>
      </c>
      <c r="H54" s="10">
        <f t="shared" si="19"/>
        <v>0</v>
      </c>
      <c r="I54" s="10">
        <f t="shared" si="19"/>
        <v>0</v>
      </c>
      <c r="J54" s="10">
        <f t="shared" si="19"/>
        <v>476611.06</v>
      </c>
      <c r="K54" s="11">
        <f t="shared" si="1"/>
        <v>25.48722245989305</v>
      </c>
    </row>
    <row r="55" spans="1:11" ht="19.5" customHeight="1" outlineLevel="5">
      <c r="A55" s="12" t="s">
        <v>98</v>
      </c>
      <c r="B55" s="13" t="s">
        <v>99</v>
      </c>
      <c r="C55" s="14">
        <f>SUM(D55+E55+F55)</f>
        <v>1870000</v>
      </c>
      <c r="D55" s="14"/>
      <c r="E55" s="14"/>
      <c r="F55" s="15">
        <v>1870000</v>
      </c>
      <c r="G55" s="14">
        <f>SUM(H55+I55+J55)</f>
        <v>476611.06</v>
      </c>
      <c r="H55" s="14"/>
      <c r="I55" s="14"/>
      <c r="J55" s="15">
        <v>476611.06</v>
      </c>
      <c r="K55" s="16">
        <f t="shared" si="1"/>
        <v>25.48722245989305</v>
      </c>
    </row>
    <row r="56" spans="1:11" ht="19.5" customHeight="1" outlineLevel="5">
      <c r="A56" s="8" t="s">
        <v>100</v>
      </c>
      <c r="B56" s="9" t="s">
        <v>101</v>
      </c>
      <c r="C56" s="10">
        <f aca="true" t="shared" si="20" ref="C56:J56">SUM(C57)</f>
        <v>106400</v>
      </c>
      <c r="D56" s="10">
        <f t="shared" si="20"/>
        <v>0</v>
      </c>
      <c r="E56" s="10">
        <f t="shared" si="20"/>
        <v>0</v>
      </c>
      <c r="F56" s="10">
        <f t="shared" si="20"/>
        <v>106400</v>
      </c>
      <c r="G56" s="10">
        <f t="shared" si="20"/>
        <v>63046</v>
      </c>
      <c r="H56" s="10">
        <f t="shared" si="20"/>
        <v>0</v>
      </c>
      <c r="I56" s="10">
        <f t="shared" si="20"/>
        <v>0</v>
      </c>
      <c r="J56" s="10">
        <f t="shared" si="20"/>
        <v>63046</v>
      </c>
      <c r="K56" s="11">
        <f t="shared" si="1"/>
        <v>59.25375939849624</v>
      </c>
    </row>
    <row r="57" spans="1:11" ht="33.75" customHeight="1" outlineLevel="5">
      <c r="A57" s="8" t="s">
        <v>102</v>
      </c>
      <c r="B57" s="9" t="s">
        <v>103</v>
      </c>
      <c r="C57" s="10">
        <f>SUM(C58:C59)</f>
        <v>106400</v>
      </c>
      <c r="D57" s="10">
        <f aca="true" t="shared" si="21" ref="D57:J57">SUM(D58:D59)</f>
        <v>0</v>
      </c>
      <c r="E57" s="10">
        <f t="shared" si="21"/>
        <v>0</v>
      </c>
      <c r="F57" s="10">
        <f t="shared" si="21"/>
        <v>106400</v>
      </c>
      <c r="G57" s="10">
        <f t="shared" si="21"/>
        <v>63046</v>
      </c>
      <c r="H57" s="10">
        <f t="shared" si="21"/>
        <v>0</v>
      </c>
      <c r="I57" s="10">
        <f t="shared" si="21"/>
        <v>0</v>
      </c>
      <c r="J57" s="10">
        <f t="shared" si="21"/>
        <v>63046</v>
      </c>
      <c r="K57" s="11">
        <f t="shared" si="1"/>
        <v>59.25375939849624</v>
      </c>
    </row>
    <row r="58" spans="1:11" ht="32.25" customHeight="1" outlineLevel="5">
      <c r="A58" s="12" t="s">
        <v>104</v>
      </c>
      <c r="B58" s="13" t="s">
        <v>105</v>
      </c>
      <c r="C58" s="14">
        <f>SUM(D58+E58+F58)</f>
        <v>106400</v>
      </c>
      <c r="D58" s="14"/>
      <c r="E58" s="14"/>
      <c r="F58" s="15">
        <v>106400</v>
      </c>
      <c r="G58" s="14">
        <f>SUM(H58+I58+J58)</f>
        <v>63046</v>
      </c>
      <c r="H58" s="14"/>
      <c r="I58" s="14"/>
      <c r="J58" s="15">
        <v>63046</v>
      </c>
      <c r="K58" s="16">
        <f t="shared" si="1"/>
        <v>59.25375939849624</v>
      </c>
    </row>
    <row r="59" spans="1:11" ht="32.25" customHeight="1" outlineLevel="5">
      <c r="A59" s="53" t="s">
        <v>446</v>
      </c>
      <c r="B59" s="54" t="s">
        <v>447</v>
      </c>
      <c r="C59" s="14">
        <f>SUM(D59+E59+F59)</f>
        <v>0</v>
      </c>
      <c r="D59" s="14"/>
      <c r="E59" s="14"/>
      <c r="F59" s="15"/>
      <c r="G59" s="14">
        <f>SUM(H59+I59+J59)</f>
        <v>0</v>
      </c>
      <c r="H59" s="14"/>
      <c r="I59" s="14"/>
      <c r="J59" s="15"/>
      <c r="K59" s="16" t="e">
        <f t="shared" si="1"/>
        <v>#DIV/0!</v>
      </c>
    </row>
    <row r="60" spans="1:11" ht="111.75" customHeight="1" outlineLevel="1">
      <c r="A60" s="8" t="s">
        <v>106</v>
      </c>
      <c r="B60" s="9" t="s">
        <v>107</v>
      </c>
      <c r="C60" s="10">
        <f aca="true" t="shared" si="22" ref="C60:J60">SUM(C61+C65+C69+C74)</f>
        <v>1607000</v>
      </c>
      <c r="D60" s="10">
        <f t="shared" si="22"/>
        <v>0</v>
      </c>
      <c r="E60" s="10">
        <f t="shared" si="22"/>
        <v>0</v>
      </c>
      <c r="F60" s="10">
        <f t="shared" si="22"/>
        <v>1607000</v>
      </c>
      <c r="G60" s="10">
        <f t="shared" si="22"/>
        <v>16497.03</v>
      </c>
      <c r="H60" s="10">
        <f t="shared" si="22"/>
        <v>0</v>
      </c>
      <c r="I60" s="10">
        <f t="shared" si="22"/>
        <v>0</v>
      </c>
      <c r="J60" s="10">
        <f t="shared" si="22"/>
        <v>16497.03</v>
      </c>
      <c r="K60" s="11">
        <f t="shared" si="1"/>
        <v>1.0265731176104542</v>
      </c>
    </row>
    <row r="61" spans="1:11" ht="31.5" outlineLevel="2">
      <c r="A61" s="8" t="s">
        <v>108</v>
      </c>
      <c r="B61" s="9" t="s">
        <v>109</v>
      </c>
      <c r="C61" s="10">
        <f aca="true" t="shared" si="23" ref="C61:J61">SUM(C62)</f>
        <v>150000</v>
      </c>
      <c r="D61" s="10">
        <f t="shared" si="23"/>
        <v>0</v>
      </c>
      <c r="E61" s="10">
        <f t="shared" si="23"/>
        <v>0</v>
      </c>
      <c r="F61" s="10">
        <f t="shared" si="23"/>
        <v>150000</v>
      </c>
      <c r="G61" s="10">
        <f t="shared" si="23"/>
        <v>0</v>
      </c>
      <c r="H61" s="10">
        <f t="shared" si="23"/>
        <v>0</v>
      </c>
      <c r="I61" s="10">
        <f t="shared" si="23"/>
        <v>0</v>
      </c>
      <c r="J61" s="10">
        <f t="shared" si="23"/>
        <v>0</v>
      </c>
      <c r="K61" s="11">
        <f t="shared" si="1"/>
        <v>0</v>
      </c>
    </row>
    <row r="62" spans="1:11" ht="33" customHeight="1" outlineLevel="4">
      <c r="A62" s="8" t="s">
        <v>110</v>
      </c>
      <c r="B62" s="9" t="s">
        <v>111</v>
      </c>
      <c r="C62" s="10">
        <f aca="true" t="shared" si="24" ref="C62:J62">SUM(C63:C64)</f>
        <v>150000</v>
      </c>
      <c r="D62" s="10">
        <f t="shared" si="24"/>
        <v>0</v>
      </c>
      <c r="E62" s="10">
        <f t="shared" si="24"/>
        <v>0</v>
      </c>
      <c r="F62" s="10">
        <f t="shared" si="24"/>
        <v>150000</v>
      </c>
      <c r="G62" s="10">
        <f t="shared" si="24"/>
        <v>0</v>
      </c>
      <c r="H62" s="10">
        <f t="shared" si="24"/>
        <v>0</v>
      </c>
      <c r="I62" s="10">
        <f t="shared" si="24"/>
        <v>0</v>
      </c>
      <c r="J62" s="10">
        <f t="shared" si="24"/>
        <v>0</v>
      </c>
      <c r="K62" s="11">
        <f t="shared" si="1"/>
        <v>0</v>
      </c>
    </row>
    <row r="63" spans="1:11" ht="94.5" outlineLevel="5">
      <c r="A63" s="12" t="s">
        <v>112</v>
      </c>
      <c r="B63" s="13" t="s">
        <v>113</v>
      </c>
      <c r="C63" s="14">
        <f>SUM(D63+E63+F63)</f>
        <v>50000</v>
      </c>
      <c r="D63" s="14"/>
      <c r="E63" s="14"/>
      <c r="F63" s="23">
        <v>50000</v>
      </c>
      <c r="G63" s="14">
        <f>SUM(H63+I63+J63)</f>
        <v>0</v>
      </c>
      <c r="H63" s="14"/>
      <c r="I63" s="14"/>
      <c r="J63" s="15"/>
      <c r="K63" s="16">
        <f t="shared" si="1"/>
        <v>0</v>
      </c>
    </row>
    <row r="64" spans="1:11" ht="48" customHeight="1" outlineLevel="5">
      <c r="A64" s="12" t="s">
        <v>114</v>
      </c>
      <c r="B64" s="13" t="s">
        <v>115</v>
      </c>
      <c r="C64" s="14">
        <f>SUM(D64+E64+F64)</f>
        <v>100000</v>
      </c>
      <c r="D64" s="14"/>
      <c r="E64" s="14"/>
      <c r="F64" s="23">
        <v>100000</v>
      </c>
      <c r="G64" s="14">
        <f>SUM(H64+I64+J64)</f>
        <v>0</v>
      </c>
      <c r="H64" s="14"/>
      <c r="I64" s="14"/>
      <c r="J64" s="15"/>
      <c r="K64" s="16">
        <f t="shared" si="1"/>
        <v>0</v>
      </c>
    </row>
    <row r="65" spans="1:11" ht="47.25" outlineLevel="2">
      <c r="A65" s="8" t="s">
        <v>116</v>
      </c>
      <c r="B65" s="9" t="s">
        <v>117</v>
      </c>
      <c r="C65" s="10">
        <f aca="true" t="shared" si="25" ref="C65:J65">SUM(C66)</f>
        <v>240000</v>
      </c>
      <c r="D65" s="10">
        <f t="shared" si="25"/>
        <v>0</v>
      </c>
      <c r="E65" s="10">
        <f t="shared" si="25"/>
        <v>0</v>
      </c>
      <c r="F65" s="10">
        <f t="shared" si="25"/>
        <v>240000</v>
      </c>
      <c r="G65" s="10">
        <f t="shared" si="25"/>
        <v>0</v>
      </c>
      <c r="H65" s="10">
        <f t="shared" si="25"/>
        <v>0</v>
      </c>
      <c r="I65" s="10">
        <f t="shared" si="25"/>
        <v>0</v>
      </c>
      <c r="J65" s="10">
        <f t="shared" si="25"/>
        <v>0</v>
      </c>
      <c r="K65" s="11">
        <f t="shared" si="1"/>
        <v>0</v>
      </c>
    </row>
    <row r="66" spans="1:11" ht="47.25" outlineLevel="4">
      <c r="A66" s="8" t="s">
        <v>118</v>
      </c>
      <c r="B66" s="9" t="s">
        <v>119</v>
      </c>
      <c r="C66" s="10">
        <f aca="true" t="shared" si="26" ref="C66:J66">SUM(C67:C68)</f>
        <v>240000</v>
      </c>
      <c r="D66" s="10">
        <f t="shared" si="26"/>
        <v>0</v>
      </c>
      <c r="E66" s="10">
        <f t="shared" si="26"/>
        <v>0</v>
      </c>
      <c r="F66" s="10">
        <f t="shared" si="26"/>
        <v>240000</v>
      </c>
      <c r="G66" s="10">
        <f t="shared" si="26"/>
        <v>0</v>
      </c>
      <c r="H66" s="10">
        <f t="shared" si="26"/>
        <v>0</v>
      </c>
      <c r="I66" s="10">
        <f t="shared" si="26"/>
        <v>0</v>
      </c>
      <c r="J66" s="10">
        <f t="shared" si="26"/>
        <v>0</v>
      </c>
      <c r="K66" s="11">
        <f t="shared" si="1"/>
        <v>0</v>
      </c>
    </row>
    <row r="67" spans="1:11" ht="111.75" customHeight="1" outlineLevel="5">
      <c r="A67" s="12" t="s">
        <v>120</v>
      </c>
      <c r="B67" s="13" t="s">
        <v>121</v>
      </c>
      <c r="C67" s="14">
        <f>SUM(D67+E67+F67)</f>
        <v>66600</v>
      </c>
      <c r="D67" s="14"/>
      <c r="E67" s="14"/>
      <c r="F67" s="23">
        <v>66600</v>
      </c>
      <c r="G67" s="14">
        <f>SUM(H67+I67+J67)</f>
        <v>0</v>
      </c>
      <c r="H67" s="14"/>
      <c r="I67" s="14"/>
      <c r="J67" s="15"/>
      <c r="K67" s="16">
        <f t="shared" si="1"/>
        <v>0</v>
      </c>
    </row>
    <row r="68" spans="1:11" ht="129.75" customHeight="1" outlineLevel="5">
      <c r="A68" s="12" t="s">
        <v>122</v>
      </c>
      <c r="B68" s="13" t="s">
        <v>123</v>
      </c>
      <c r="C68" s="14">
        <f>SUM(D68+E68+F68)</f>
        <v>173400</v>
      </c>
      <c r="D68" s="14"/>
      <c r="E68" s="14"/>
      <c r="F68" s="23">
        <v>173400</v>
      </c>
      <c r="G68" s="14">
        <f>SUM(H68+I68+J68)</f>
        <v>0</v>
      </c>
      <c r="H68" s="14"/>
      <c r="I68" s="14"/>
      <c r="J68" s="15"/>
      <c r="K68" s="16">
        <f t="shared" si="1"/>
        <v>0</v>
      </c>
    </row>
    <row r="69" spans="1:11" ht="30.75" customHeight="1" outlineLevel="2">
      <c r="A69" s="8" t="s">
        <v>124</v>
      </c>
      <c r="B69" s="9" t="s">
        <v>125</v>
      </c>
      <c r="C69" s="10">
        <f aca="true" t="shared" si="27" ref="C69:J69">SUM(C70)</f>
        <v>1067000</v>
      </c>
      <c r="D69" s="10">
        <f t="shared" si="27"/>
        <v>0</v>
      </c>
      <c r="E69" s="10">
        <f t="shared" si="27"/>
        <v>0</v>
      </c>
      <c r="F69" s="10">
        <f t="shared" si="27"/>
        <v>1067000</v>
      </c>
      <c r="G69" s="10">
        <f t="shared" si="27"/>
        <v>16497.03</v>
      </c>
      <c r="H69" s="10">
        <f t="shared" si="27"/>
        <v>0</v>
      </c>
      <c r="I69" s="10">
        <f t="shared" si="27"/>
        <v>0</v>
      </c>
      <c r="J69" s="10">
        <f t="shared" si="27"/>
        <v>16497.03</v>
      </c>
      <c r="K69" s="11">
        <f t="shared" si="1"/>
        <v>1.5461134020618554</v>
      </c>
    </row>
    <row r="70" spans="1:11" ht="63" outlineLevel="4">
      <c r="A70" s="8" t="s">
        <v>126</v>
      </c>
      <c r="B70" s="9" t="s">
        <v>127</v>
      </c>
      <c r="C70" s="10">
        <f aca="true" t="shared" si="28" ref="C70:J70">SUM(C71:C73)</f>
        <v>1067000</v>
      </c>
      <c r="D70" s="10">
        <f t="shared" si="28"/>
        <v>0</v>
      </c>
      <c r="E70" s="10">
        <f t="shared" si="28"/>
        <v>0</v>
      </c>
      <c r="F70" s="10">
        <f t="shared" si="28"/>
        <v>1067000</v>
      </c>
      <c r="G70" s="10">
        <f t="shared" si="28"/>
        <v>16497.03</v>
      </c>
      <c r="H70" s="10">
        <f t="shared" si="28"/>
        <v>0</v>
      </c>
      <c r="I70" s="10">
        <f t="shared" si="28"/>
        <v>0</v>
      </c>
      <c r="J70" s="10">
        <f t="shared" si="28"/>
        <v>16497.03</v>
      </c>
      <c r="K70" s="11">
        <f t="shared" si="1"/>
        <v>1.5461134020618554</v>
      </c>
    </row>
    <row r="71" spans="1:11" ht="31.5" outlineLevel="4">
      <c r="A71" s="12" t="s">
        <v>128</v>
      </c>
      <c r="B71" s="17" t="s">
        <v>129</v>
      </c>
      <c r="C71" s="14">
        <f>SUM(D71+E71+F71)</f>
        <v>67000</v>
      </c>
      <c r="D71" s="14"/>
      <c r="E71" s="14"/>
      <c r="F71" s="24">
        <v>67000</v>
      </c>
      <c r="G71" s="14">
        <f>SUM(H71+I71+J71)</f>
        <v>16497.03</v>
      </c>
      <c r="H71" s="14"/>
      <c r="I71" s="14"/>
      <c r="J71" s="14">
        <v>16497.03</v>
      </c>
      <c r="K71" s="16">
        <f t="shared" si="1"/>
        <v>24.62243283582089</v>
      </c>
    </row>
    <row r="72" spans="1:11" ht="31.5" outlineLevel="5">
      <c r="A72" s="12" t="s">
        <v>130</v>
      </c>
      <c r="B72" s="13" t="s">
        <v>131</v>
      </c>
      <c r="C72" s="14">
        <f>SUM(D72+E72+F72)</f>
        <v>500000</v>
      </c>
      <c r="D72" s="14"/>
      <c r="E72" s="14"/>
      <c r="F72" s="23">
        <v>500000</v>
      </c>
      <c r="G72" s="14">
        <f>SUM(H72+I72+J72)</f>
        <v>0</v>
      </c>
      <c r="H72" s="14"/>
      <c r="I72" s="14"/>
      <c r="J72" s="14"/>
      <c r="K72" s="16">
        <f t="shared" si="1"/>
        <v>0</v>
      </c>
    </row>
    <row r="73" spans="1:11" ht="94.5" outlineLevel="5">
      <c r="A73" s="12" t="s">
        <v>132</v>
      </c>
      <c r="B73" s="13" t="s">
        <v>133</v>
      </c>
      <c r="C73" s="14">
        <f>SUM(D73+E73+F73)</f>
        <v>500000</v>
      </c>
      <c r="D73" s="14"/>
      <c r="E73" s="14"/>
      <c r="F73" s="23">
        <v>500000</v>
      </c>
      <c r="G73" s="14">
        <f>SUM(H73+I73+J73)</f>
        <v>0</v>
      </c>
      <c r="H73" s="14"/>
      <c r="I73" s="14"/>
      <c r="J73" s="14"/>
      <c r="K73" s="16">
        <f t="shared" si="1"/>
        <v>0</v>
      </c>
    </row>
    <row r="74" spans="1:11" ht="31.5" outlineLevel="2">
      <c r="A74" s="8" t="s">
        <v>134</v>
      </c>
      <c r="B74" s="9" t="s">
        <v>135</v>
      </c>
      <c r="C74" s="10">
        <f aca="true" t="shared" si="29" ref="C74:J74">SUM(C75)</f>
        <v>150000</v>
      </c>
      <c r="D74" s="10">
        <f t="shared" si="29"/>
        <v>0</v>
      </c>
      <c r="E74" s="10">
        <f t="shared" si="29"/>
        <v>0</v>
      </c>
      <c r="F74" s="10">
        <f t="shared" si="29"/>
        <v>150000</v>
      </c>
      <c r="G74" s="10">
        <f t="shared" si="29"/>
        <v>0</v>
      </c>
      <c r="H74" s="10">
        <f t="shared" si="29"/>
        <v>0</v>
      </c>
      <c r="I74" s="10">
        <f t="shared" si="29"/>
        <v>0</v>
      </c>
      <c r="J74" s="10">
        <f t="shared" si="29"/>
        <v>0</v>
      </c>
      <c r="K74" s="11">
        <f t="shared" si="1"/>
        <v>0</v>
      </c>
    </row>
    <row r="75" spans="1:11" ht="31.5" outlineLevel="4">
      <c r="A75" s="8" t="s">
        <v>136</v>
      </c>
      <c r="B75" s="9" t="s">
        <v>137</v>
      </c>
      <c r="C75" s="10">
        <f aca="true" t="shared" si="30" ref="C75:J75">SUM(C76:C77)</f>
        <v>150000</v>
      </c>
      <c r="D75" s="10">
        <f t="shared" si="30"/>
        <v>0</v>
      </c>
      <c r="E75" s="10">
        <f t="shared" si="30"/>
        <v>0</v>
      </c>
      <c r="F75" s="10">
        <f t="shared" si="30"/>
        <v>150000</v>
      </c>
      <c r="G75" s="10">
        <f t="shared" si="30"/>
        <v>0</v>
      </c>
      <c r="H75" s="10">
        <f t="shared" si="30"/>
        <v>0</v>
      </c>
      <c r="I75" s="10">
        <f t="shared" si="30"/>
        <v>0</v>
      </c>
      <c r="J75" s="10">
        <f t="shared" si="30"/>
        <v>0</v>
      </c>
      <c r="K75" s="11">
        <f t="shared" si="1"/>
        <v>0</v>
      </c>
    </row>
    <row r="76" spans="1:11" ht="15.75" outlineLevel="5">
      <c r="A76" s="12" t="s">
        <v>138</v>
      </c>
      <c r="B76" s="13" t="s">
        <v>139</v>
      </c>
      <c r="C76" s="14">
        <f>SUM(D76+E76+F76)</f>
        <v>100000</v>
      </c>
      <c r="D76" s="14"/>
      <c r="E76" s="14"/>
      <c r="F76" s="23">
        <v>100000</v>
      </c>
      <c r="G76" s="14">
        <f>SUM(H76+I76+J76)</f>
        <v>0</v>
      </c>
      <c r="H76" s="14"/>
      <c r="I76" s="14"/>
      <c r="J76" s="14"/>
      <c r="K76" s="16">
        <f t="shared" si="1"/>
        <v>0</v>
      </c>
    </row>
    <row r="77" spans="1:11" ht="31.5" outlineLevel="5">
      <c r="A77" s="12" t="s">
        <v>140</v>
      </c>
      <c r="B77" s="13" t="s">
        <v>141</v>
      </c>
      <c r="C77" s="14">
        <f>SUM(D77+E77+F77)</f>
        <v>50000</v>
      </c>
      <c r="D77" s="14"/>
      <c r="E77" s="14"/>
      <c r="F77" s="23">
        <v>50000</v>
      </c>
      <c r="G77" s="14">
        <f>SUM(H77+I77+J77)</f>
        <v>0</v>
      </c>
      <c r="H77" s="14"/>
      <c r="I77" s="14"/>
      <c r="J77" s="14"/>
      <c r="K77" s="16">
        <f t="shared" si="1"/>
        <v>0</v>
      </c>
    </row>
    <row r="78" spans="1:11" ht="78.75" outlineLevel="1">
      <c r="A78" s="8" t="s">
        <v>142</v>
      </c>
      <c r="B78" s="9" t="s">
        <v>143</v>
      </c>
      <c r="C78" s="10">
        <f aca="true" t="shared" si="31" ref="C78:J79">SUM(C79)</f>
        <v>75000</v>
      </c>
      <c r="D78" s="10">
        <f t="shared" si="31"/>
        <v>0</v>
      </c>
      <c r="E78" s="10">
        <f t="shared" si="31"/>
        <v>0</v>
      </c>
      <c r="F78" s="10">
        <f t="shared" si="31"/>
        <v>75000</v>
      </c>
      <c r="G78" s="10">
        <f t="shared" si="31"/>
        <v>3240</v>
      </c>
      <c r="H78" s="10">
        <f t="shared" si="31"/>
        <v>0</v>
      </c>
      <c r="I78" s="10">
        <f t="shared" si="31"/>
        <v>0</v>
      </c>
      <c r="J78" s="10">
        <f t="shared" si="31"/>
        <v>3240</v>
      </c>
      <c r="K78" s="11">
        <f t="shared" si="1"/>
        <v>4.32</v>
      </c>
    </row>
    <row r="79" spans="1:11" ht="47.25" outlineLevel="2">
      <c r="A79" s="8" t="s">
        <v>144</v>
      </c>
      <c r="B79" s="9" t="s">
        <v>145</v>
      </c>
      <c r="C79" s="10">
        <f t="shared" si="31"/>
        <v>75000</v>
      </c>
      <c r="D79" s="10">
        <f t="shared" si="31"/>
        <v>0</v>
      </c>
      <c r="E79" s="10">
        <f t="shared" si="31"/>
        <v>0</v>
      </c>
      <c r="F79" s="10">
        <f t="shared" si="31"/>
        <v>75000</v>
      </c>
      <c r="G79" s="10">
        <f t="shared" si="31"/>
        <v>3240</v>
      </c>
      <c r="H79" s="10">
        <f t="shared" si="31"/>
        <v>0</v>
      </c>
      <c r="I79" s="10">
        <f t="shared" si="31"/>
        <v>0</v>
      </c>
      <c r="J79" s="10">
        <f t="shared" si="31"/>
        <v>3240</v>
      </c>
      <c r="K79" s="11">
        <f t="shared" si="1"/>
        <v>4.32</v>
      </c>
    </row>
    <row r="80" spans="1:11" ht="47.25" outlineLevel="4">
      <c r="A80" s="8" t="s">
        <v>146</v>
      </c>
      <c r="B80" s="9" t="s">
        <v>147</v>
      </c>
      <c r="C80" s="10">
        <f aca="true" t="shared" si="32" ref="C80:J80">SUM(C81:C81)</f>
        <v>75000</v>
      </c>
      <c r="D80" s="10">
        <f t="shared" si="32"/>
        <v>0</v>
      </c>
      <c r="E80" s="10">
        <f t="shared" si="32"/>
        <v>0</v>
      </c>
      <c r="F80" s="10">
        <f t="shared" si="32"/>
        <v>75000</v>
      </c>
      <c r="G80" s="10">
        <f t="shared" si="32"/>
        <v>3240</v>
      </c>
      <c r="H80" s="10">
        <f t="shared" si="32"/>
        <v>0</v>
      </c>
      <c r="I80" s="10">
        <f t="shared" si="32"/>
        <v>0</v>
      </c>
      <c r="J80" s="10">
        <f t="shared" si="32"/>
        <v>3240</v>
      </c>
      <c r="K80" s="16">
        <f t="shared" si="1"/>
        <v>4.32</v>
      </c>
    </row>
    <row r="81" spans="1:11" ht="31.5" outlineLevel="5">
      <c r="A81" s="12" t="s">
        <v>148</v>
      </c>
      <c r="B81" s="13" t="s">
        <v>149</v>
      </c>
      <c r="C81" s="14">
        <f>SUM(D81+E81+F81)</f>
        <v>75000</v>
      </c>
      <c r="D81" s="14"/>
      <c r="E81" s="14"/>
      <c r="F81" s="15">
        <v>75000</v>
      </c>
      <c r="G81" s="14">
        <f>SUM(H81+I81+J81)</f>
        <v>3240</v>
      </c>
      <c r="H81" s="14"/>
      <c r="I81" s="14"/>
      <c r="J81" s="15">
        <v>3240</v>
      </c>
      <c r="K81" s="16">
        <f t="shared" si="1"/>
        <v>4.32</v>
      </c>
    </row>
    <row r="82" spans="1:11" ht="63" outlineLevel="1">
      <c r="A82" s="8" t="s">
        <v>150</v>
      </c>
      <c r="B82" s="9" t="s">
        <v>151</v>
      </c>
      <c r="C82" s="10">
        <f aca="true" t="shared" si="33" ref="C82:J82">SUM(C83+C86+C89+C92+C95)</f>
        <v>530715.51</v>
      </c>
      <c r="D82" s="10">
        <f t="shared" si="33"/>
        <v>0</v>
      </c>
      <c r="E82" s="10">
        <f t="shared" si="33"/>
        <v>100715.51</v>
      </c>
      <c r="F82" s="10">
        <f t="shared" si="33"/>
        <v>430000</v>
      </c>
      <c r="G82" s="10">
        <f t="shared" si="33"/>
        <v>0</v>
      </c>
      <c r="H82" s="10">
        <f t="shared" si="33"/>
        <v>0</v>
      </c>
      <c r="I82" s="10">
        <f t="shared" si="33"/>
        <v>0</v>
      </c>
      <c r="J82" s="10">
        <f t="shared" si="33"/>
        <v>0</v>
      </c>
      <c r="K82" s="11">
        <f t="shared" si="1"/>
        <v>0</v>
      </c>
    </row>
    <row r="83" spans="1:11" ht="47.25" outlineLevel="2">
      <c r="A83" s="8" t="s">
        <v>152</v>
      </c>
      <c r="B83" s="9" t="s">
        <v>153</v>
      </c>
      <c r="C83" s="10">
        <f aca="true" t="shared" si="34" ref="C83:J84">SUM(C84)</f>
        <v>30519.51</v>
      </c>
      <c r="D83" s="10">
        <f t="shared" si="34"/>
        <v>0</v>
      </c>
      <c r="E83" s="10">
        <f t="shared" si="34"/>
        <v>30519.51</v>
      </c>
      <c r="F83" s="10">
        <f t="shared" si="34"/>
        <v>0</v>
      </c>
      <c r="G83" s="10">
        <f t="shared" si="34"/>
        <v>0</v>
      </c>
      <c r="H83" s="10">
        <f t="shared" si="34"/>
        <v>0</v>
      </c>
      <c r="I83" s="10">
        <f t="shared" si="34"/>
        <v>0</v>
      </c>
      <c r="J83" s="10">
        <f t="shared" si="34"/>
        <v>0</v>
      </c>
      <c r="K83" s="11">
        <f t="shared" si="1"/>
        <v>0</v>
      </c>
    </row>
    <row r="84" spans="1:11" ht="63" outlineLevel="4">
      <c r="A84" s="8" t="s">
        <v>154</v>
      </c>
      <c r="B84" s="9" t="s">
        <v>155</v>
      </c>
      <c r="C84" s="10">
        <f t="shared" si="34"/>
        <v>30519.51</v>
      </c>
      <c r="D84" s="10">
        <f t="shared" si="34"/>
        <v>0</v>
      </c>
      <c r="E84" s="10">
        <f t="shared" si="34"/>
        <v>30519.51</v>
      </c>
      <c r="F84" s="10">
        <f t="shared" si="34"/>
        <v>0</v>
      </c>
      <c r="G84" s="10">
        <f t="shared" si="34"/>
        <v>0</v>
      </c>
      <c r="H84" s="10">
        <f t="shared" si="34"/>
        <v>0</v>
      </c>
      <c r="I84" s="10">
        <f t="shared" si="34"/>
        <v>0</v>
      </c>
      <c r="J84" s="10">
        <f t="shared" si="34"/>
        <v>0</v>
      </c>
      <c r="K84" s="11">
        <f t="shared" si="1"/>
        <v>0</v>
      </c>
    </row>
    <row r="85" spans="1:11" ht="159" customHeight="1" outlineLevel="5">
      <c r="A85" s="12" t="s">
        <v>156</v>
      </c>
      <c r="B85" s="13" t="s">
        <v>157</v>
      </c>
      <c r="C85" s="14">
        <f>SUM(D85+E85+F85)</f>
        <v>30519.51</v>
      </c>
      <c r="D85" s="14"/>
      <c r="E85" s="14">
        <v>30519.51</v>
      </c>
      <c r="F85" s="15"/>
      <c r="G85" s="14">
        <f>SUM(H85+I85+J85)</f>
        <v>0</v>
      </c>
      <c r="H85" s="14"/>
      <c r="I85" s="14"/>
      <c r="J85" s="15"/>
      <c r="K85" s="16">
        <f t="shared" si="1"/>
        <v>0</v>
      </c>
    </row>
    <row r="86" spans="1:11" ht="48" customHeight="1" outlineLevel="2">
      <c r="A86" s="8" t="s">
        <v>158</v>
      </c>
      <c r="B86" s="9" t="s">
        <v>159</v>
      </c>
      <c r="C86" s="10">
        <f aca="true" t="shared" si="35" ref="C86:J87">SUM(C87)</f>
        <v>70196</v>
      </c>
      <c r="D86" s="10">
        <f t="shared" si="35"/>
        <v>0</v>
      </c>
      <c r="E86" s="10">
        <f t="shared" si="35"/>
        <v>70196</v>
      </c>
      <c r="F86" s="10">
        <f t="shared" si="35"/>
        <v>0</v>
      </c>
      <c r="G86" s="10">
        <f t="shared" si="35"/>
        <v>0</v>
      </c>
      <c r="H86" s="10">
        <f t="shared" si="35"/>
        <v>0</v>
      </c>
      <c r="I86" s="10">
        <f t="shared" si="35"/>
        <v>0</v>
      </c>
      <c r="J86" s="10">
        <f t="shared" si="35"/>
        <v>0</v>
      </c>
      <c r="K86" s="11">
        <f t="shared" si="1"/>
        <v>0</v>
      </c>
    </row>
    <row r="87" spans="1:11" ht="63" outlineLevel="4">
      <c r="A87" s="8" t="s">
        <v>160</v>
      </c>
      <c r="B87" s="9" t="s">
        <v>161</v>
      </c>
      <c r="C87" s="10">
        <f t="shared" si="35"/>
        <v>70196</v>
      </c>
      <c r="D87" s="10">
        <f t="shared" si="35"/>
        <v>0</v>
      </c>
      <c r="E87" s="10">
        <f t="shared" si="35"/>
        <v>70196</v>
      </c>
      <c r="F87" s="10">
        <f t="shared" si="35"/>
        <v>0</v>
      </c>
      <c r="G87" s="10">
        <f t="shared" si="35"/>
        <v>0</v>
      </c>
      <c r="H87" s="10">
        <f t="shared" si="35"/>
        <v>0</v>
      </c>
      <c r="I87" s="10">
        <f t="shared" si="35"/>
        <v>0</v>
      </c>
      <c r="J87" s="10">
        <f t="shared" si="35"/>
        <v>0</v>
      </c>
      <c r="K87" s="11">
        <f t="shared" si="1"/>
        <v>0</v>
      </c>
    </row>
    <row r="88" spans="1:11" ht="156.75" customHeight="1" outlineLevel="5">
      <c r="A88" s="12" t="s">
        <v>162</v>
      </c>
      <c r="B88" s="13" t="s">
        <v>163</v>
      </c>
      <c r="C88" s="14">
        <f>SUM(D88+E88+F88)</f>
        <v>70196</v>
      </c>
      <c r="D88" s="14"/>
      <c r="E88" s="14">
        <v>70196</v>
      </c>
      <c r="F88" s="15"/>
      <c r="G88" s="14">
        <f>SUM(H88+I88+J88)</f>
        <v>0</v>
      </c>
      <c r="H88" s="14"/>
      <c r="I88" s="14"/>
      <c r="J88" s="15"/>
      <c r="K88" s="16">
        <f t="shared" si="1"/>
        <v>0</v>
      </c>
    </row>
    <row r="89" spans="1:11" ht="33.75" customHeight="1" outlineLevel="2">
      <c r="A89" s="8" t="s">
        <v>164</v>
      </c>
      <c r="B89" s="9" t="s">
        <v>165</v>
      </c>
      <c r="C89" s="10">
        <f aca="true" t="shared" si="36" ref="C89:J90">SUM(C90)</f>
        <v>300000</v>
      </c>
      <c r="D89" s="10">
        <f t="shared" si="36"/>
        <v>0</v>
      </c>
      <c r="E89" s="10">
        <f t="shared" si="36"/>
        <v>0</v>
      </c>
      <c r="F89" s="10">
        <f t="shared" si="36"/>
        <v>300000</v>
      </c>
      <c r="G89" s="10">
        <f t="shared" si="36"/>
        <v>0</v>
      </c>
      <c r="H89" s="10">
        <f t="shared" si="36"/>
        <v>0</v>
      </c>
      <c r="I89" s="10">
        <f t="shared" si="36"/>
        <v>0</v>
      </c>
      <c r="J89" s="10">
        <f t="shared" si="36"/>
        <v>0</v>
      </c>
      <c r="K89" s="11">
        <f t="shared" si="1"/>
        <v>0</v>
      </c>
    </row>
    <row r="90" spans="1:11" ht="48.75" customHeight="1" outlineLevel="4">
      <c r="A90" s="8" t="s">
        <v>166</v>
      </c>
      <c r="B90" s="9" t="s">
        <v>167</v>
      </c>
      <c r="C90" s="10">
        <f t="shared" si="36"/>
        <v>300000</v>
      </c>
      <c r="D90" s="10">
        <f t="shared" si="36"/>
        <v>0</v>
      </c>
      <c r="E90" s="10">
        <f t="shared" si="36"/>
        <v>0</v>
      </c>
      <c r="F90" s="10">
        <f t="shared" si="36"/>
        <v>300000</v>
      </c>
      <c r="G90" s="10">
        <f t="shared" si="36"/>
        <v>0</v>
      </c>
      <c r="H90" s="10">
        <f t="shared" si="36"/>
        <v>0</v>
      </c>
      <c r="I90" s="10">
        <f t="shared" si="36"/>
        <v>0</v>
      </c>
      <c r="J90" s="10">
        <f t="shared" si="36"/>
        <v>0</v>
      </c>
      <c r="K90" s="11">
        <f t="shared" si="1"/>
        <v>0</v>
      </c>
    </row>
    <row r="91" spans="1:11" ht="47.25" outlineLevel="5">
      <c r="A91" s="12" t="s">
        <v>168</v>
      </c>
      <c r="B91" s="13" t="s">
        <v>169</v>
      </c>
      <c r="C91" s="14">
        <f>SUM(D91+E91+F91)</f>
        <v>300000</v>
      </c>
      <c r="D91" s="14"/>
      <c r="E91" s="14"/>
      <c r="F91" s="15">
        <v>300000</v>
      </c>
      <c r="G91" s="14">
        <f>SUM(H91+I91+J91)</f>
        <v>0</v>
      </c>
      <c r="H91" s="14"/>
      <c r="I91" s="14"/>
      <c r="J91" s="15"/>
      <c r="K91" s="16">
        <f t="shared" si="1"/>
        <v>0</v>
      </c>
    </row>
    <row r="92" spans="1:11" ht="31.5" outlineLevel="2">
      <c r="A92" s="8" t="s">
        <v>170</v>
      </c>
      <c r="B92" s="9" t="s">
        <v>171</v>
      </c>
      <c r="C92" s="10">
        <f aca="true" t="shared" si="37" ref="C92:J92">SUM(C93)</f>
        <v>80000</v>
      </c>
      <c r="D92" s="10">
        <f t="shared" si="37"/>
        <v>0</v>
      </c>
      <c r="E92" s="10">
        <f t="shared" si="37"/>
        <v>0</v>
      </c>
      <c r="F92" s="10">
        <f t="shared" si="37"/>
        <v>80000</v>
      </c>
      <c r="G92" s="10">
        <f t="shared" si="37"/>
        <v>0</v>
      </c>
      <c r="H92" s="10">
        <f t="shared" si="37"/>
        <v>0</v>
      </c>
      <c r="I92" s="10">
        <f t="shared" si="37"/>
        <v>0</v>
      </c>
      <c r="J92" s="10">
        <f t="shared" si="37"/>
        <v>0</v>
      </c>
      <c r="K92" s="11">
        <f t="shared" si="1"/>
        <v>0</v>
      </c>
    </row>
    <row r="93" spans="1:11" ht="61.5" customHeight="1" outlineLevel="4">
      <c r="A93" s="8" t="s">
        <v>172</v>
      </c>
      <c r="B93" s="9" t="s">
        <v>173</v>
      </c>
      <c r="C93" s="10">
        <f aca="true" t="shared" si="38" ref="C93:J93">SUM(C94:C94)</f>
        <v>80000</v>
      </c>
      <c r="D93" s="10">
        <f t="shared" si="38"/>
        <v>0</v>
      </c>
      <c r="E93" s="10">
        <f t="shared" si="38"/>
        <v>0</v>
      </c>
      <c r="F93" s="10">
        <f t="shared" si="38"/>
        <v>80000</v>
      </c>
      <c r="G93" s="10">
        <f t="shared" si="38"/>
        <v>0</v>
      </c>
      <c r="H93" s="10">
        <f t="shared" si="38"/>
        <v>0</v>
      </c>
      <c r="I93" s="10">
        <f t="shared" si="38"/>
        <v>0</v>
      </c>
      <c r="J93" s="10">
        <f t="shared" si="38"/>
        <v>0</v>
      </c>
      <c r="K93" s="11">
        <f t="shared" si="1"/>
        <v>0</v>
      </c>
    </row>
    <row r="94" spans="1:11" ht="31.5" outlineLevel="5">
      <c r="A94" s="12" t="s">
        <v>174</v>
      </c>
      <c r="B94" s="13" t="s">
        <v>175</v>
      </c>
      <c r="C94" s="14">
        <f>SUM(D94+E94+F94)</f>
        <v>80000</v>
      </c>
      <c r="D94" s="14"/>
      <c r="E94" s="14"/>
      <c r="F94" s="15">
        <v>80000</v>
      </c>
      <c r="G94" s="14">
        <f>SUM(H94+I94+J94)</f>
        <v>0</v>
      </c>
      <c r="H94" s="14"/>
      <c r="I94" s="14"/>
      <c r="J94" s="15"/>
      <c r="K94" s="16">
        <f t="shared" si="1"/>
        <v>0</v>
      </c>
    </row>
    <row r="95" spans="1:11" ht="45" customHeight="1" outlineLevel="2">
      <c r="A95" s="8" t="s">
        <v>176</v>
      </c>
      <c r="B95" s="9" t="s">
        <v>177</v>
      </c>
      <c r="C95" s="10">
        <f aca="true" t="shared" si="39" ref="C95:J96">SUM(C96)</f>
        <v>50000</v>
      </c>
      <c r="D95" s="10">
        <f t="shared" si="39"/>
        <v>0</v>
      </c>
      <c r="E95" s="10">
        <f t="shared" si="39"/>
        <v>0</v>
      </c>
      <c r="F95" s="10">
        <f t="shared" si="39"/>
        <v>50000</v>
      </c>
      <c r="G95" s="10">
        <f t="shared" si="39"/>
        <v>0</v>
      </c>
      <c r="H95" s="10">
        <f t="shared" si="39"/>
        <v>0</v>
      </c>
      <c r="I95" s="10">
        <f t="shared" si="39"/>
        <v>0</v>
      </c>
      <c r="J95" s="10">
        <f t="shared" si="39"/>
        <v>0</v>
      </c>
      <c r="K95" s="11">
        <f t="shared" si="1"/>
        <v>0</v>
      </c>
    </row>
    <row r="96" spans="1:11" ht="49.5" customHeight="1" outlineLevel="4">
      <c r="A96" s="8" t="s">
        <v>178</v>
      </c>
      <c r="B96" s="9" t="s">
        <v>179</v>
      </c>
      <c r="C96" s="10">
        <f t="shared" si="39"/>
        <v>50000</v>
      </c>
      <c r="D96" s="10">
        <f t="shared" si="39"/>
        <v>0</v>
      </c>
      <c r="E96" s="10">
        <f t="shared" si="39"/>
        <v>0</v>
      </c>
      <c r="F96" s="10">
        <f t="shared" si="39"/>
        <v>50000</v>
      </c>
      <c r="G96" s="10">
        <f t="shared" si="39"/>
        <v>0</v>
      </c>
      <c r="H96" s="10">
        <f t="shared" si="39"/>
        <v>0</v>
      </c>
      <c r="I96" s="10">
        <f t="shared" si="39"/>
        <v>0</v>
      </c>
      <c r="J96" s="10">
        <f t="shared" si="39"/>
        <v>0</v>
      </c>
      <c r="K96" s="11">
        <f t="shared" si="1"/>
        <v>0</v>
      </c>
    </row>
    <row r="97" spans="1:11" ht="31.5" outlineLevel="5">
      <c r="A97" s="12" t="s">
        <v>180</v>
      </c>
      <c r="B97" s="13" t="s">
        <v>181</v>
      </c>
      <c r="C97" s="14">
        <f>SUM(D97+E97+F97)</f>
        <v>50000</v>
      </c>
      <c r="D97" s="14"/>
      <c r="E97" s="14"/>
      <c r="F97" s="15">
        <v>50000</v>
      </c>
      <c r="G97" s="14">
        <f>SUM(H97+I97+J97)</f>
        <v>0</v>
      </c>
      <c r="H97" s="14"/>
      <c r="I97" s="14"/>
      <c r="J97" s="15"/>
      <c r="K97" s="16">
        <f t="shared" si="1"/>
        <v>0</v>
      </c>
    </row>
    <row r="98" spans="1:11" ht="65.25" customHeight="1" outlineLevel="1">
      <c r="A98" s="8" t="s">
        <v>182</v>
      </c>
      <c r="B98" s="9" t="s">
        <v>183</v>
      </c>
      <c r="C98" s="10">
        <f aca="true" t="shared" si="40" ref="C98:J99">SUM(C99)</f>
        <v>2913903</v>
      </c>
      <c r="D98" s="10">
        <f t="shared" si="40"/>
        <v>0</v>
      </c>
      <c r="E98" s="10">
        <f t="shared" si="40"/>
        <v>0</v>
      </c>
      <c r="F98" s="10">
        <f t="shared" si="40"/>
        <v>2913903</v>
      </c>
      <c r="G98" s="10">
        <f t="shared" si="40"/>
        <v>657572.4</v>
      </c>
      <c r="H98" s="10">
        <f t="shared" si="40"/>
        <v>0</v>
      </c>
      <c r="I98" s="10">
        <f t="shared" si="40"/>
        <v>0</v>
      </c>
      <c r="J98" s="10">
        <f t="shared" si="40"/>
        <v>657572.4</v>
      </c>
      <c r="K98" s="11">
        <f t="shared" si="1"/>
        <v>22.56672236515766</v>
      </c>
    </row>
    <row r="99" spans="1:11" ht="63.75" customHeight="1" outlineLevel="2">
      <c r="A99" s="8" t="s">
        <v>184</v>
      </c>
      <c r="B99" s="9" t="s">
        <v>185</v>
      </c>
      <c r="C99" s="10">
        <f t="shared" si="40"/>
        <v>2913903</v>
      </c>
      <c r="D99" s="10">
        <f t="shared" si="40"/>
        <v>0</v>
      </c>
      <c r="E99" s="10">
        <f t="shared" si="40"/>
        <v>0</v>
      </c>
      <c r="F99" s="10">
        <f t="shared" si="40"/>
        <v>2913903</v>
      </c>
      <c r="G99" s="10">
        <f t="shared" si="40"/>
        <v>657572.4</v>
      </c>
      <c r="H99" s="10">
        <f t="shared" si="40"/>
        <v>0</v>
      </c>
      <c r="I99" s="10">
        <f t="shared" si="40"/>
        <v>0</v>
      </c>
      <c r="J99" s="10">
        <f t="shared" si="40"/>
        <v>657572.4</v>
      </c>
      <c r="K99" s="11">
        <f t="shared" si="1"/>
        <v>22.56672236515766</v>
      </c>
    </row>
    <row r="100" spans="1:11" ht="65.25" customHeight="1" outlineLevel="4">
      <c r="A100" s="8" t="s">
        <v>186</v>
      </c>
      <c r="B100" s="9" t="s">
        <v>187</v>
      </c>
      <c r="C100" s="10">
        <f aca="true" t="shared" si="41" ref="C100:J100">SUM(C101:C103)</f>
        <v>2913903</v>
      </c>
      <c r="D100" s="10">
        <f t="shared" si="41"/>
        <v>0</v>
      </c>
      <c r="E100" s="10">
        <f t="shared" si="41"/>
        <v>0</v>
      </c>
      <c r="F100" s="10">
        <f t="shared" si="41"/>
        <v>2913903</v>
      </c>
      <c r="G100" s="10">
        <f t="shared" si="41"/>
        <v>657572.4</v>
      </c>
      <c r="H100" s="10">
        <f t="shared" si="41"/>
        <v>0</v>
      </c>
      <c r="I100" s="10">
        <f t="shared" si="41"/>
        <v>0</v>
      </c>
      <c r="J100" s="10">
        <f t="shared" si="41"/>
        <v>657572.4</v>
      </c>
      <c r="K100" s="11">
        <f t="shared" si="1"/>
        <v>22.56672236515766</v>
      </c>
    </row>
    <row r="101" spans="1:11" ht="63" outlineLevel="5">
      <c r="A101" s="12" t="s">
        <v>188</v>
      </c>
      <c r="B101" s="13" t="s">
        <v>189</v>
      </c>
      <c r="C101" s="14">
        <f>SUM(D101+E101+F101)</f>
        <v>2613903</v>
      </c>
      <c r="D101" s="14"/>
      <c r="E101" s="14"/>
      <c r="F101" s="23">
        <v>2613903</v>
      </c>
      <c r="G101" s="14">
        <f>SUM(H101+I101+J101)</f>
        <v>605000</v>
      </c>
      <c r="H101" s="14"/>
      <c r="I101" s="14"/>
      <c r="J101" s="15">
        <v>605000</v>
      </c>
      <c r="K101" s="16">
        <f t="shared" si="1"/>
        <v>23.145464847012303</v>
      </c>
    </row>
    <row r="102" spans="1:11" ht="31.5" outlineLevel="5">
      <c r="A102" s="55" t="s">
        <v>448</v>
      </c>
      <c r="B102" s="54" t="s">
        <v>449</v>
      </c>
      <c r="C102" s="14">
        <f>SUM(D102+E102+F102)</f>
        <v>0</v>
      </c>
      <c r="D102" s="14"/>
      <c r="E102" s="14"/>
      <c r="F102" s="23"/>
      <c r="G102" s="14">
        <f>SUM(H102+I102+J102)</f>
        <v>0</v>
      </c>
      <c r="H102" s="14"/>
      <c r="I102" s="14"/>
      <c r="J102" s="15"/>
      <c r="K102" s="16" t="e">
        <f t="shared" si="1"/>
        <v>#DIV/0!</v>
      </c>
    </row>
    <row r="103" spans="1:11" ht="112.5" customHeight="1" outlineLevel="5">
      <c r="A103" s="12" t="s">
        <v>190</v>
      </c>
      <c r="B103" s="13" t="s">
        <v>191</v>
      </c>
      <c r="C103" s="14">
        <f>SUM(D103+E103+F103)</f>
        <v>300000</v>
      </c>
      <c r="D103" s="14"/>
      <c r="E103" s="14"/>
      <c r="F103" s="23">
        <v>300000</v>
      </c>
      <c r="G103" s="14">
        <f>SUM(H103+I103+J103)</f>
        <v>52572.4</v>
      </c>
      <c r="H103" s="14"/>
      <c r="I103" s="14"/>
      <c r="J103" s="15">
        <v>52572.4</v>
      </c>
      <c r="K103" s="16">
        <f t="shared" si="1"/>
        <v>17.52413333333333</v>
      </c>
    </row>
    <row r="104" spans="1:11" ht="47.25" customHeight="1" outlineLevel="1">
      <c r="A104" s="8" t="s">
        <v>192</v>
      </c>
      <c r="B104" s="9" t="s">
        <v>193</v>
      </c>
      <c r="C104" s="10">
        <f aca="true" t="shared" si="42" ref="C104:J104">SUM(C105+C111+C114)</f>
        <v>822619.5900000001</v>
      </c>
      <c r="D104" s="10">
        <f t="shared" si="42"/>
        <v>0</v>
      </c>
      <c r="E104" s="10">
        <f t="shared" si="42"/>
        <v>391619.59</v>
      </c>
      <c r="F104" s="10">
        <f t="shared" si="42"/>
        <v>431000</v>
      </c>
      <c r="G104" s="10">
        <f t="shared" si="42"/>
        <v>167612.95</v>
      </c>
      <c r="H104" s="10">
        <f t="shared" si="42"/>
        <v>0</v>
      </c>
      <c r="I104" s="10">
        <f t="shared" si="42"/>
        <v>86612.95</v>
      </c>
      <c r="J104" s="10">
        <f t="shared" si="42"/>
        <v>81000</v>
      </c>
      <c r="K104" s="11">
        <f t="shared" si="1"/>
        <v>20.375511601905806</v>
      </c>
    </row>
    <row r="105" spans="1:11" ht="47.25" outlineLevel="2">
      <c r="A105" s="8" t="s">
        <v>194</v>
      </c>
      <c r="B105" s="9" t="s">
        <v>195</v>
      </c>
      <c r="C105" s="10">
        <f aca="true" t="shared" si="43" ref="C105:J105">SUM(C106+C108)</f>
        <v>546619.5900000001</v>
      </c>
      <c r="D105" s="10">
        <f t="shared" si="43"/>
        <v>0</v>
      </c>
      <c r="E105" s="10">
        <f t="shared" si="43"/>
        <v>391619.59</v>
      </c>
      <c r="F105" s="10">
        <f t="shared" si="43"/>
        <v>155000</v>
      </c>
      <c r="G105" s="10">
        <f t="shared" si="43"/>
        <v>86612.95</v>
      </c>
      <c r="H105" s="10">
        <f t="shared" si="43"/>
        <v>0</v>
      </c>
      <c r="I105" s="10">
        <f t="shared" si="43"/>
        <v>86612.95</v>
      </c>
      <c r="J105" s="10">
        <f t="shared" si="43"/>
        <v>0</v>
      </c>
      <c r="K105" s="11">
        <f t="shared" si="1"/>
        <v>15.845196839725409</v>
      </c>
    </row>
    <row r="106" spans="1:11" ht="47.25" outlineLevel="4">
      <c r="A106" s="8" t="s">
        <v>196</v>
      </c>
      <c r="B106" s="9" t="s">
        <v>197</v>
      </c>
      <c r="C106" s="10">
        <f aca="true" t="shared" si="44" ref="C106:J106">SUM(C107:C107)</f>
        <v>130000</v>
      </c>
      <c r="D106" s="10">
        <f t="shared" si="44"/>
        <v>0</v>
      </c>
      <c r="E106" s="10">
        <f t="shared" si="44"/>
        <v>0</v>
      </c>
      <c r="F106" s="10">
        <f t="shared" si="44"/>
        <v>130000</v>
      </c>
      <c r="G106" s="10">
        <f t="shared" si="44"/>
        <v>0</v>
      </c>
      <c r="H106" s="10">
        <f t="shared" si="44"/>
        <v>0</v>
      </c>
      <c r="I106" s="10">
        <f t="shared" si="44"/>
        <v>0</v>
      </c>
      <c r="J106" s="10">
        <f t="shared" si="44"/>
        <v>0</v>
      </c>
      <c r="K106" s="11">
        <f t="shared" si="1"/>
        <v>0</v>
      </c>
    </row>
    <row r="107" spans="1:11" ht="63" outlineLevel="5">
      <c r="A107" s="12" t="s">
        <v>198</v>
      </c>
      <c r="B107" s="13" t="s">
        <v>199</v>
      </c>
      <c r="C107" s="14">
        <f>SUM(D107+E107+F107)</f>
        <v>130000</v>
      </c>
      <c r="D107" s="14"/>
      <c r="E107" s="14"/>
      <c r="F107" s="15">
        <v>130000</v>
      </c>
      <c r="G107" s="14">
        <f>SUM(H107+I107+J107)</f>
        <v>0</v>
      </c>
      <c r="H107" s="14"/>
      <c r="I107" s="14"/>
      <c r="J107" s="15"/>
      <c r="K107" s="16">
        <f t="shared" si="1"/>
        <v>0</v>
      </c>
    </row>
    <row r="108" spans="1:11" ht="48.75" customHeight="1" outlineLevel="4">
      <c r="A108" s="8" t="s">
        <v>200</v>
      </c>
      <c r="B108" s="9" t="s">
        <v>201</v>
      </c>
      <c r="C108" s="10">
        <f aca="true" t="shared" si="45" ref="C108:J108">SUM(C109:C110)</f>
        <v>416619.59</v>
      </c>
      <c r="D108" s="10">
        <f t="shared" si="45"/>
        <v>0</v>
      </c>
      <c r="E108" s="10">
        <f t="shared" si="45"/>
        <v>391619.59</v>
      </c>
      <c r="F108" s="10">
        <f t="shared" si="45"/>
        <v>25000</v>
      </c>
      <c r="G108" s="10">
        <f t="shared" si="45"/>
        <v>86612.95</v>
      </c>
      <c r="H108" s="10">
        <f t="shared" si="45"/>
        <v>0</v>
      </c>
      <c r="I108" s="10">
        <f t="shared" si="45"/>
        <v>86612.95</v>
      </c>
      <c r="J108" s="10">
        <f t="shared" si="45"/>
        <v>0</v>
      </c>
      <c r="K108" s="11">
        <f t="shared" si="1"/>
        <v>20.789456875995675</v>
      </c>
    </row>
    <row r="109" spans="1:11" ht="63.75" customHeight="1" outlineLevel="5">
      <c r="A109" s="12" t="s">
        <v>198</v>
      </c>
      <c r="B109" s="13" t="s">
        <v>202</v>
      </c>
      <c r="C109" s="14">
        <f>SUM(D109+E109+F109)</f>
        <v>25000</v>
      </c>
      <c r="D109" s="14"/>
      <c r="E109" s="14"/>
      <c r="F109" s="15">
        <v>25000</v>
      </c>
      <c r="G109" s="14">
        <f>SUM(H109+I109+J109)</f>
        <v>0</v>
      </c>
      <c r="H109" s="14"/>
      <c r="I109" s="14"/>
      <c r="J109" s="15"/>
      <c r="K109" s="16">
        <f t="shared" si="1"/>
        <v>0</v>
      </c>
    </row>
    <row r="110" spans="1:11" ht="63" outlineLevel="5">
      <c r="A110" s="12" t="s">
        <v>203</v>
      </c>
      <c r="B110" s="13" t="s">
        <v>204</v>
      </c>
      <c r="C110" s="14">
        <f>SUM(D110+E110+F110)</f>
        <v>391619.59</v>
      </c>
      <c r="D110" s="14"/>
      <c r="E110" s="14">
        <v>391619.59</v>
      </c>
      <c r="F110" s="15"/>
      <c r="G110" s="14">
        <f>SUM(H110+I110+J110)</f>
        <v>86612.95</v>
      </c>
      <c r="H110" s="14"/>
      <c r="I110" s="14">
        <v>86612.95</v>
      </c>
      <c r="J110" s="15"/>
      <c r="K110" s="16">
        <f t="shared" si="1"/>
        <v>22.116603002418746</v>
      </c>
    </row>
    <row r="111" spans="1:11" ht="94.5" outlineLevel="2">
      <c r="A111" s="8" t="s">
        <v>205</v>
      </c>
      <c r="B111" s="9" t="s">
        <v>206</v>
      </c>
      <c r="C111" s="10">
        <f aca="true" t="shared" si="46" ref="C111:J111">SUM(C112)</f>
        <v>25000</v>
      </c>
      <c r="D111" s="10">
        <f t="shared" si="46"/>
        <v>0</v>
      </c>
      <c r="E111" s="10">
        <f t="shared" si="46"/>
        <v>0</v>
      </c>
      <c r="F111" s="10">
        <f t="shared" si="46"/>
        <v>25000</v>
      </c>
      <c r="G111" s="10">
        <f t="shared" si="46"/>
        <v>0</v>
      </c>
      <c r="H111" s="10">
        <f t="shared" si="46"/>
        <v>0</v>
      </c>
      <c r="I111" s="10">
        <f t="shared" si="46"/>
        <v>0</v>
      </c>
      <c r="J111" s="10">
        <f t="shared" si="46"/>
        <v>0</v>
      </c>
      <c r="K111" s="11">
        <f t="shared" si="1"/>
        <v>0</v>
      </c>
    </row>
    <row r="112" spans="1:11" ht="33.75" customHeight="1" outlineLevel="4">
      <c r="A112" s="8" t="s">
        <v>207</v>
      </c>
      <c r="B112" s="9" t="s">
        <v>208</v>
      </c>
      <c r="C112" s="10">
        <f aca="true" t="shared" si="47" ref="C112:J112">SUM(C113:C113)</f>
        <v>25000</v>
      </c>
      <c r="D112" s="10">
        <f t="shared" si="47"/>
        <v>0</v>
      </c>
      <c r="E112" s="10">
        <f t="shared" si="47"/>
        <v>0</v>
      </c>
      <c r="F112" s="10">
        <f t="shared" si="47"/>
        <v>25000</v>
      </c>
      <c r="G112" s="10">
        <f t="shared" si="47"/>
        <v>0</v>
      </c>
      <c r="H112" s="10">
        <f t="shared" si="47"/>
        <v>0</v>
      </c>
      <c r="I112" s="10">
        <f t="shared" si="47"/>
        <v>0</v>
      </c>
      <c r="J112" s="10">
        <f t="shared" si="47"/>
        <v>0</v>
      </c>
      <c r="K112" s="11">
        <f t="shared" si="1"/>
        <v>0</v>
      </c>
    </row>
    <row r="113" spans="1:11" ht="59.25" customHeight="1" outlineLevel="5">
      <c r="A113" s="12" t="s">
        <v>198</v>
      </c>
      <c r="B113" s="17" t="s">
        <v>460</v>
      </c>
      <c r="C113" s="14">
        <f>SUM(D113+E113+F113)</f>
        <v>25000</v>
      </c>
      <c r="D113" s="14"/>
      <c r="E113" s="14"/>
      <c r="F113" s="15">
        <v>25000</v>
      </c>
      <c r="G113" s="14">
        <f>SUM(H113+I113+J113)</f>
        <v>0</v>
      </c>
      <c r="H113" s="14"/>
      <c r="I113" s="14"/>
      <c r="J113" s="14"/>
      <c r="K113" s="16">
        <f t="shared" si="1"/>
        <v>0</v>
      </c>
    </row>
    <row r="114" spans="1:11" ht="59.25" customHeight="1" outlineLevel="2">
      <c r="A114" s="8" t="s">
        <v>209</v>
      </c>
      <c r="B114" s="9" t="s">
        <v>210</v>
      </c>
      <c r="C114" s="10">
        <f aca="true" t="shared" si="48" ref="C114:J114">SUM(C115)</f>
        <v>251000</v>
      </c>
      <c r="D114" s="10">
        <f t="shared" si="48"/>
        <v>0</v>
      </c>
      <c r="E114" s="10">
        <f t="shared" si="48"/>
        <v>0</v>
      </c>
      <c r="F114" s="10">
        <f t="shared" si="48"/>
        <v>251000</v>
      </c>
      <c r="G114" s="10">
        <f t="shared" si="48"/>
        <v>81000</v>
      </c>
      <c r="H114" s="10">
        <f t="shared" si="48"/>
        <v>0</v>
      </c>
      <c r="I114" s="10">
        <f t="shared" si="48"/>
        <v>0</v>
      </c>
      <c r="J114" s="10">
        <f t="shared" si="48"/>
        <v>81000</v>
      </c>
      <c r="K114" s="11">
        <f t="shared" si="1"/>
        <v>32.27091633466135</v>
      </c>
    </row>
    <row r="115" spans="1:11" ht="60.75" customHeight="1" outlineLevel="4">
      <c r="A115" s="8" t="s">
        <v>211</v>
      </c>
      <c r="B115" s="9" t="s">
        <v>212</v>
      </c>
      <c r="C115" s="10">
        <f aca="true" t="shared" si="49" ref="C115:J115">SUM(C116:C119)</f>
        <v>251000</v>
      </c>
      <c r="D115" s="10">
        <f t="shared" si="49"/>
        <v>0</v>
      </c>
      <c r="E115" s="10">
        <f t="shared" si="49"/>
        <v>0</v>
      </c>
      <c r="F115" s="10">
        <f t="shared" si="49"/>
        <v>251000</v>
      </c>
      <c r="G115" s="10">
        <f t="shared" si="49"/>
        <v>81000</v>
      </c>
      <c r="H115" s="10">
        <f t="shared" si="49"/>
        <v>0</v>
      </c>
      <c r="I115" s="10">
        <f t="shared" si="49"/>
        <v>0</v>
      </c>
      <c r="J115" s="10">
        <f t="shared" si="49"/>
        <v>81000</v>
      </c>
      <c r="K115" s="11">
        <f t="shared" si="1"/>
        <v>32.27091633466135</v>
      </c>
    </row>
    <row r="116" spans="1:11" ht="80.25" customHeight="1" outlineLevel="5">
      <c r="A116" s="12" t="s">
        <v>213</v>
      </c>
      <c r="B116" s="13" t="s">
        <v>214</v>
      </c>
      <c r="C116" s="14">
        <f>SUM(D116+E116+F116)</f>
        <v>36000</v>
      </c>
      <c r="D116" s="14"/>
      <c r="E116" s="14"/>
      <c r="F116" s="23">
        <v>36000</v>
      </c>
      <c r="G116" s="14">
        <f>SUM(H116+I116+J116)</f>
        <v>9000</v>
      </c>
      <c r="H116" s="14"/>
      <c r="I116" s="14"/>
      <c r="J116" s="14">
        <v>9000</v>
      </c>
      <c r="K116" s="16">
        <f t="shared" si="1"/>
        <v>25</v>
      </c>
    </row>
    <row r="117" spans="1:11" ht="78.75" customHeight="1" outlineLevel="5">
      <c r="A117" s="12" t="s">
        <v>215</v>
      </c>
      <c r="B117" s="13" t="s">
        <v>216</v>
      </c>
      <c r="C117" s="14">
        <f>SUM(D117+E117+F117)</f>
        <v>30000</v>
      </c>
      <c r="D117" s="14"/>
      <c r="E117" s="14"/>
      <c r="F117" s="23">
        <v>30000</v>
      </c>
      <c r="G117" s="14">
        <f>SUM(H117+I117+J117)</f>
        <v>0</v>
      </c>
      <c r="H117" s="14"/>
      <c r="I117" s="14"/>
      <c r="J117" s="14"/>
      <c r="K117" s="16">
        <f t="shared" si="1"/>
        <v>0</v>
      </c>
    </row>
    <row r="118" spans="1:11" ht="109.5" customHeight="1" outlineLevel="5">
      <c r="A118" s="12" t="s">
        <v>217</v>
      </c>
      <c r="B118" s="13" t="s">
        <v>218</v>
      </c>
      <c r="C118" s="14">
        <f>SUM(D118+E118+F118)</f>
        <v>60000</v>
      </c>
      <c r="D118" s="14"/>
      <c r="E118" s="14"/>
      <c r="F118" s="23">
        <v>60000</v>
      </c>
      <c r="G118" s="14">
        <f>SUM(H118+I118+J118)</f>
        <v>12000</v>
      </c>
      <c r="H118" s="14"/>
      <c r="I118" s="14"/>
      <c r="J118" s="14">
        <v>12000</v>
      </c>
      <c r="K118" s="16">
        <f t="shared" si="1"/>
        <v>20</v>
      </c>
    </row>
    <row r="119" spans="1:11" ht="65.25" customHeight="1" outlineLevel="5">
      <c r="A119" s="12" t="s">
        <v>219</v>
      </c>
      <c r="B119" s="13" t="s">
        <v>220</v>
      </c>
      <c r="C119" s="14">
        <f>SUM(D119+E119+F119)</f>
        <v>125000</v>
      </c>
      <c r="D119" s="14"/>
      <c r="E119" s="14"/>
      <c r="F119" s="23">
        <v>125000</v>
      </c>
      <c r="G119" s="14">
        <f>SUM(H119+I119+J119)</f>
        <v>60000</v>
      </c>
      <c r="H119" s="14"/>
      <c r="I119" s="14"/>
      <c r="J119" s="14">
        <v>60000</v>
      </c>
      <c r="K119" s="16">
        <f t="shared" si="1"/>
        <v>48</v>
      </c>
    </row>
    <row r="120" spans="1:11" ht="63" outlineLevel="1">
      <c r="A120" s="8" t="s">
        <v>221</v>
      </c>
      <c r="B120" s="9" t="s">
        <v>222</v>
      </c>
      <c r="C120" s="10">
        <f aca="true" t="shared" si="50" ref="C120:J120">SUM(C121+C126)</f>
        <v>3235118</v>
      </c>
      <c r="D120" s="10">
        <f t="shared" si="50"/>
        <v>0</v>
      </c>
      <c r="E120" s="10">
        <f t="shared" si="50"/>
        <v>1106648</v>
      </c>
      <c r="F120" s="10">
        <f t="shared" si="50"/>
        <v>2128470</v>
      </c>
      <c r="G120" s="10">
        <f t="shared" si="50"/>
        <v>560762.87</v>
      </c>
      <c r="H120" s="10">
        <f t="shared" si="50"/>
        <v>0</v>
      </c>
      <c r="I120" s="10">
        <f t="shared" si="50"/>
        <v>19794</v>
      </c>
      <c r="J120" s="10">
        <f t="shared" si="50"/>
        <v>540968.87</v>
      </c>
      <c r="K120" s="11">
        <f t="shared" si="1"/>
        <v>17.333614106193345</v>
      </c>
    </row>
    <row r="121" spans="1:11" ht="111.75" customHeight="1" outlineLevel="2">
      <c r="A121" s="8" t="s">
        <v>223</v>
      </c>
      <c r="B121" s="9" t="s">
        <v>224</v>
      </c>
      <c r="C121" s="10">
        <f aca="true" t="shared" si="51" ref="C121:J121">SUM(C122)</f>
        <v>3205118</v>
      </c>
      <c r="D121" s="10">
        <f t="shared" si="51"/>
        <v>0</v>
      </c>
      <c r="E121" s="10">
        <f t="shared" si="51"/>
        <v>1076648</v>
      </c>
      <c r="F121" s="10">
        <f t="shared" si="51"/>
        <v>2128470</v>
      </c>
      <c r="G121" s="10">
        <f t="shared" si="51"/>
        <v>560762.87</v>
      </c>
      <c r="H121" s="10">
        <f t="shared" si="51"/>
        <v>0</v>
      </c>
      <c r="I121" s="10">
        <f t="shared" si="51"/>
        <v>19794</v>
      </c>
      <c r="J121" s="10">
        <f t="shared" si="51"/>
        <v>540968.87</v>
      </c>
      <c r="K121" s="11">
        <f t="shared" si="1"/>
        <v>17.495857250809486</v>
      </c>
    </row>
    <row r="122" spans="1:11" ht="47.25" outlineLevel="4">
      <c r="A122" s="8" t="s">
        <v>225</v>
      </c>
      <c r="B122" s="9" t="s">
        <v>226</v>
      </c>
      <c r="C122" s="10">
        <f aca="true" t="shared" si="52" ref="C122:J122">SUM(C123:C125)</f>
        <v>3205118</v>
      </c>
      <c r="D122" s="10">
        <f t="shared" si="52"/>
        <v>0</v>
      </c>
      <c r="E122" s="10">
        <f t="shared" si="52"/>
        <v>1076648</v>
      </c>
      <c r="F122" s="10">
        <f t="shared" si="52"/>
        <v>2128470</v>
      </c>
      <c r="G122" s="10">
        <f t="shared" si="52"/>
        <v>560762.87</v>
      </c>
      <c r="H122" s="10">
        <f t="shared" si="52"/>
        <v>0</v>
      </c>
      <c r="I122" s="10">
        <f t="shared" si="52"/>
        <v>19794</v>
      </c>
      <c r="J122" s="10">
        <f t="shared" si="52"/>
        <v>540968.87</v>
      </c>
      <c r="K122" s="11">
        <f t="shared" si="1"/>
        <v>17.495857250809486</v>
      </c>
    </row>
    <row r="123" spans="1:11" ht="94.5" outlineLevel="5">
      <c r="A123" s="12" t="s">
        <v>227</v>
      </c>
      <c r="B123" s="13" t="s">
        <v>228</v>
      </c>
      <c r="C123" s="14">
        <f>SUM(D123+E123+F123)</f>
        <v>1844996</v>
      </c>
      <c r="D123" s="14"/>
      <c r="E123" s="14"/>
      <c r="F123" s="23">
        <v>1844996</v>
      </c>
      <c r="G123" s="14">
        <f>SUM(H123+I123+J123)</f>
        <v>488065.65</v>
      </c>
      <c r="H123" s="14"/>
      <c r="I123" s="14"/>
      <c r="J123" s="14">
        <v>488065.65</v>
      </c>
      <c r="K123" s="16">
        <f t="shared" si="1"/>
        <v>26.453480115946054</v>
      </c>
    </row>
    <row r="124" spans="1:11" ht="127.5" customHeight="1" outlineLevel="5">
      <c r="A124" s="12" t="s">
        <v>229</v>
      </c>
      <c r="B124" s="13" t="s">
        <v>230</v>
      </c>
      <c r="C124" s="14">
        <f>SUM(D124+E124+F124)</f>
        <v>283474</v>
      </c>
      <c r="D124" s="14"/>
      <c r="E124" s="14"/>
      <c r="F124" s="23">
        <v>283474</v>
      </c>
      <c r="G124" s="14">
        <f>SUM(H124+I124+J124)</f>
        <v>52903.22</v>
      </c>
      <c r="H124" s="14"/>
      <c r="I124" s="14"/>
      <c r="J124" s="14">
        <v>52903.22</v>
      </c>
      <c r="K124" s="16">
        <f t="shared" si="1"/>
        <v>18.662459343714062</v>
      </c>
    </row>
    <row r="125" spans="1:11" ht="63" outlineLevel="5">
      <c r="A125" s="12" t="s">
        <v>231</v>
      </c>
      <c r="B125" s="17" t="s">
        <v>232</v>
      </c>
      <c r="C125" s="14">
        <f>SUM(D125+E125+F125)</f>
        <v>1076648</v>
      </c>
      <c r="D125" s="14"/>
      <c r="E125" s="14">
        <v>1076648</v>
      </c>
      <c r="F125" s="24"/>
      <c r="G125" s="14">
        <f>SUM(H125+I125+J125)</f>
        <v>19794</v>
      </c>
      <c r="H125" s="14"/>
      <c r="I125" s="14">
        <v>19794</v>
      </c>
      <c r="J125" s="14"/>
      <c r="K125" s="16">
        <f t="shared" si="1"/>
        <v>1.8384838870271436</v>
      </c>
    </row>
    <row r="126" spans="1:11" ht="47.25" outlineLevel="2">
      <c r="A126" s="8" t="s">
        <v>233</v>
      </c>
      <c r="B126" s="9" t="s">
        <v>234</v>
      </c>
      <c r="C126" s="10">
        <f aca="true" t="shared" si="53" ref="C126:J127">SUM(C127)</f>
        <v>30000</v>
      </c>
      <c r="D126" s="10">
        <f t="shared" si="53"/>
        <v>0</v>
      </c>
      <c r="E126" s="10">
        <f t="shared" si="53"/>
        <v>30000</v>
      </c>
      <c r="F126" s="10">
        <f t="shared" si="53"/>
        <v>0</v>
      </c>
      <c r="G126" s="10">
        <f t="shared" si="53"/>
        <v>0</v>
      </c>
      <c r="H126" s="10">
        <f t="shared" si="53"/>
        <v>0</v>
      </c>
      <c r="I126" s="10">
        <f t="shared" si="53"/>
        <v>0</v>
      </c>
      <c r="J126" s="10">
        <f t="shared" si="53"/>
        <v>0</v>
      </c>
      <c r="K126" s="11">
        <f t="shared" si="1"/>
        <v>0</v>
      </c>
    </row>
    <row r="127" spans="1:11" ht="61.5" customHeight="1" outlineLevel="4">
      <c r="A127" s="8" t="s">
        <v>235</v>
      </c>
      <c r="B127" s="9" t="s">
        <v>236</v>
      </c>
      <c r="C127" s="10">
        <f t="shared" si="53"/>
        <v>30000</v>
      </c>
      <c r="D127" s="10">
        <f t="shared" si="53"/>
        <v>0</v>
      </c>
      <c r="E127" s="10">
        <f t="shared" si="53"/>
        <v>30000</v>
      </c>
      <c r="F127" s="10">
        <f t="shared" si="53"/>
        <v>0</v>
      </c>
      <c r="G127" s="10">
        <f t="shared" si="53"/>
        <v>0</v>
      </c>
      <c r="H127" s="10">
        <f t="shared" si="53"/>
        <v>0</v>
      </c>
      <c r="I127" s="10">
        <f t="shared" si="53"/>
        <v>0</v>
      </c>
      <c r="J127" s="10">
        <f t="shared" si="53"/>
        <v>0</v>
      </c>
      <c r="K127" s="11">
        <f t="shared" si="1"/>
        <v>0</v>
      </c>
    </row>
    <row r="128" spans="1:11" ht="48" customHeight="1" outlineLevel="5">
      <c r="A128" s="12" t="s">
        <v>237</v>
      </c>
      <c r="B128" s="13" t="s">
        <v>238</v>
      </c>
      <c r="C128" s="14">
        <f>SUM(D128+E128+F128)</f>
        <v>30000</v>
      </c>
      <c r="D128" s="14"/>
      <c r="E128" s="14">
        <v>30000</v>
      </c>
      <c r="F128" s="15"/>
      <c r="G128" s="14">
        <f>SUM(H128+I128+J128)</f>
        <v>0</v>
      </c>
      <c r="H128" s="14"/>
      <c r="I128" s="14"/>
      <c r="J128" s="15"/>
      <c r="K128" s="16">
        <f t="shared" si="1"/>
        <v>0</v>
      </c>
    </row>
    <row r="129" spans="1:11" ht="63" outlineLevel="1">
      <c r="A129" s="8" t="s">
        <v>239</v>
      </c>
      <c r="B129" s="9" t="s">
        <v>240</v>
      </c>
      <c r="C129" s="10">
        <f aca="true" t="shared" si="54" ref="C129:J129">SUM(C130+C137+C140)</f>
        <v>15458006.65</v>
      </c>
      <c r="D129" s="10">
        <f t="shared" si="54"/>
        <v>0</v>
      </c>
      <c r="E129" s="10">
        <f t="shared" si="54"/>
        <v>5845530.16</v>
      </c>
      <c r="F129" s="10">
        <f t="shared" si="54"/>
        <v>9612476.49</v>
      </c>
      <c r="G129" s="10">
        <f t="shared" si="54"/>
        <v>927256.63</v>
      </c>
      <c r="H129" s="10">
        <f t="shared" si="54"/>
        <v>0</v>
      </c>
      <c r="I129" s="10">
        <f t="shared" si="54"/>
        <v>0</v>
      </c>
      <c r="J129" s="10">
        <f t="shared" si="54"/>
        <v>927256.63</v>
      </c>
      <c r="K129" s="11">
        <f t="shared" si="1"/>
        <v>5.998552407143647</v>
      </c>
    </row>
    <row r="130" spans="1:11" ht="50.25" customHeight="1" outlineLevel="2">
      <c r="A130" s="8" t="s">
        <v>241</v>
      </c>
      <c r="B130" s="9" t="s">
        <v>242</v>
      </c>
      <c r="C130" s="10">
        <f aca="true" t="shared" si="55" ref="C130:J130">SUM(C131)</f>
        <v>14257006.65</v>
      </c>
      <c r="D130" s="10">
        <f t="shared" si="55"/>
        <v>0</v>
      </c>
      <c r="E130" s="10">
        <f t="shared" si="55"/>
        <v>5845530.16</v>
      </c>
      <c r="F130" s="10">
        <f t="shared" si="55"/>
        <v>8411476.49</v>
      </c>
      <c r="G130" s="10">
        <f t="shared" si="55"/>
        <v>713256.63</v>
      </c>
      <c r="H130" s="10">
        <f t="shared" si="55"/>
        <v>0</v>
      </c>
      <c r="I130" s="10">
        <f t="shared" si="55"/>
        <v>0</v>
      </c>
      <c r="J130" s="10">
        <f t="shared" si="55"/>
        <v>713256.63</v>
      </c>
      <c r="K130" s="11">
        <f t="shared" si="1"/>
        <v>5.002849809290087</v>
      </c>
    </row>
    <row r="131" spans="1:11" ht="31.5" outlineLevel="4">
      <c r="A131" s="8" t="s">
        <v>243</v>
      </c>
      <c r="B131" s="9" t="s">
        <v>244</v>
      </c>
      <c r="C131" s="10">
        <f>SUM(C132:C136)</f>
        <v>14257006.65</v>
      </c>
      <c r="D131" s="10">
        <f aca="true" t="shared" si="56" ref="D131:J131">SUM(D132:D136)</f>
        <v>0</v>
      </c>
      <c r="E131" s="10">
        <f t="shared" si="56"/>
        <v>5845530.16</v>
      </c>
      <c r="F131" s="10">
        <f t="shared" si="56"/>
        <v>8411476.49</v>
      </c>
      <c r="G131" s="10">
        <f t="shared" si="56"/>
        <v>713256.63</v>
      </c>
      <c r="H131" s="10">
        <f t="shared" si="56"/>
        <v>0</v>
      </c>
      <c r="I131" s="10">
        <f t="shared" si="56"/>
        <v>0</v>
      </c>
      <c r="J131" s="10">
        <f t="shared" si="56"/>
        <v>713256.63</v>
      </c>
      <c r="K131" s="11">
        <f t="shared" si="1"/>
        <v>5.002849809290087</v>
      </c>
    </row>
    <row r="132" spans="1:11" ht="33.75" customHeight="1" outlineLevel="5">
      <c r="A132" s="12" t="s">
        <v>245</v>
      </c>
      <c r="B132" s="13" t="s">
        <v>246</v>
      </c>
      <c r="C132" s="14">
        <f>SUM(D132+E132+F132)</f>
        <v>3987980.27</v>
      </c>
      <c r="D132" s="14"/>
      <c r="E132" s="14"/>
      <c r="F132" s="23">
        <v>3987980.27</v>
      </c>
      <c r="G132" s="14">
        <f>SUM(H132+I132+J132)</f>
        <v>9000</v>
      </c>
      <c r="H132" s="14"/>
      <c r="I132" s="14"/>
      <c r="J132" s="14">
        <v>9000</v>
      </c>
      <c r="K132" s="16">
        <f t="shared" si="1"/>
        <v>0.2256781476002638</v>
      </c>
    </row>
    <row r="133" spans="1:11" ht="63" outlineLevel="5">
      <c r="A133" s="12" t="s">
        <v>247</v>
      </c>
      <c r="B133" s="13" t="s">
        <v>248</v>
      </c>
      <c r="C133" s="14">
        <f>SUM(D133+E133+F133)</f>
        <v>1300000</v>
      </c>
      <c r="D133" s="14"/>
      <c r="E133" s="14"/>
      <c r="F133" s="23">
        <v>1300000</v>
      </c>
      <c r="G133" s="14">
        <f>SUM(H133+I133+J133)</f>
        <v>426789.88</v>
      </c>
      <c r="H133" s="14"/>
      <c r="I133" s="14"/>
      <c r="J133" s="14">
        <v>426789.88</v>
      </c>
      <c r="K133" s="16">
        <f t="shared" si="1"/>
        <v>32.82999076923077</v>
      </c>
    </row>
    <row r="134" spans="1:11" ht="46.5" customHeight="1" outlineLevel="5">
      <c r="A134" s="12" t="s">
        <v>249</v>
      </c>
      <c r="B134" s="13" t="s">
        <v>250</v>
      </c>
      <c r="C134" s="14">
        <f>SUM(D134+E134+F134)</f>
        <v>1500000</v>
      </c>
      <c r="D134" s="14"/>
      <c r="E134" s="14"/>
      <c r="F134" s="23">
        <v>1500000</v>
      </c>
      <c r="G134" s="14">
        <f>SUM(H134+I134+J134)</f>
        <v>277466.75</v>
      </c>
      <c r="H134" s="14"/>
      <c r="I134" s="14"/>
      <c r="J134" s="15">
        <v>277466.75</v>
      </c>
      <c r="K134" s="16">
        <f t="shared" si="1"/>
        <v>18.497783333333334</v>
      </c>
    </row>
    <row r="135" spans="1:11" ht="48" customHeight="1" outlineLevel="5">
      <c r="A135" s="12" t="s">
        <v>251</v>
      </c>
      <c r="B135" s="13" t="s">
        <v>252</v>
      </c>
      <c r="C135" s="14">
        <f>SUM(D135+E135+F135)</f>
        <v>1623496.22</v>
      </c>
      <c r="D135" s="14"/>
      <c r="E135" s="14"/>
      <c r="F135" s="23">
        <v>1623496.22</v>
      </c>
      <c r="G135" s="14">
        <f>SUM(H135+I135+J135)</f>
        <v>0</v>
      </c>
      <c r="H135" s="14"/>
      <c r="I135" s="14"/>
      <c r="J135" s="15"/>
      <c r="K135" s="16">
        <f t="shared" si="1"/>
        <v>0</v>
      </c>
    </row>
    <row r="136" spans="1:11" ht="93.75" customHeight="1" outlineLevel="5">
      <c r="A136" s="12" t="s">
        <v>461</v>
      </c>
      <c r="B136" s="13" t="s">
        <v>462</v>
      </c>
      <c r="C136" s="14">
        <f>SUM(D136+E136+F136)</f>
        <v>5845530.16</v>
      </c>
      <c r="D136" s="14"/>
      <c r="E136" s="14">
        <v>5845530.16</v>
      </c>
      <c r="F136" s="23"/>
      <c r="G136" s="14">
        <f>SUM(H136+I136+J136)</f>
        <v>0</v>
      </c>
      <c r="H136" s="14"/>
      <c r="I136" s="14"/>
      <c r="J136" s="15"/>
      <c r="K136" s="16">
        <f t="shared" si="1"/>
        <v>0</v>
      </c>
    </row>
    <row r="137" spans="1:11" ht="47.25" customHeight="1" outlineLevel="2">
      <c r="A137" s="8" t="s">
        <v>253</v>
      </c>
      <c r="B137" s="9" t="s">
        <v>254</v>
      </c>
      <c r="C137" s="10">
        <f aca="true" t="shared" si="57" ref="C137:J138">SUM(C138)</f>
        <v>1200000</v>
      </c>
      <c r="D137" s="10">
        <f t="shared" si="57"/>
        <v>0</v>
      </c>
      <c r="E137" s="10">
        <f t="shared" si="57"/>
        <v>0</v>
      </c>
      <c r="F137" s="10">
        <f t="shared" si="57"/>
        <v>1200000</v>
      </c>
      <c r="G137" s="10">
        <f t="shared" si="57"/>
        <v>214000</v>
      </c>
      <c r="H137" s="10">
        <f t="shared" si="57"/>
        <v>0</v>
      </c>
      <c r="I137" s="10">
        <f t="shared" si="57"/>
        <v>0</v>
      </c>
      <c r="J137" s="10">
        <f t="shared" si="57"/>
        <v>214000</v>
      </c>
      <c r="K137" s="11">
        <f t="shared" si="1"/>
        <v>17.833333333333336</v>
      </c>
    </row>
    <row r="138" spans="1:11" ht="47.25" customHeight="1" outlineLevel="4">
      <c r="A138" s="8" t="s">
        <v>255</v>
      </c>
      <c r="B138" s="9" t="s">
        <v>256</v>
      </c>
      <c r="C138" s="10">
        <f t="shared" si="57"/>
        <v>1200000</v>
      </c>
      <c r="D138" s="10">
        <f t="shared" si="57"/>
        <v>0</v>
      </c>
      <c r="E138" s="10">
        <f t="shared" si="57"/>
        <v>0</v>
      </c>
      <c r="F138" s="10">
        <f t="shared" si="57"/>
        <v>1200000</v>
      </c>
      <c r="G138" s="10">
        <f t="shared" si="57"/>
        <v>214000</v>
      </c>
      <c r="H138" s="10">
        <f t="shared" si="57"/>
        <v>0</v>
      </c>
      <c r="I138" s="10">
        <f t="shared" si="57"/>
        <v>0</v>
      </c>
      <c r="J138" s="10">
        <f t="shared" si="57"/>
        <v>214000</v>
      </c>
      <c r="K138" s="11">
        <f t="shared" si="1"/>
        <v>17.833333333333336</v>
      </c>
    </row>
    <row r="139" spans="1:11" ht="91.5" customHeight="1" outlineLevel="5">
      <c r="A139" s="12" t="s">
        <v>257</v>
      </c>
      <c r="B139" s="13" t="s">
        <v>258</v>
      </c>
      <c r="C139" s="14">
        <f>SUM(D139+E139+F139)</f>
        <v>1200000</v>
      </c>
      <c r="D139" s="14"/>
      <c r="E139" s="14"/>
      <c r="F139" s="15">
        <v>1200000</v>
      </c>
      <c r="G139" s="14">
        <f>SUM(H139+I139+J139)</f>
        <v>214000</v>
      </c>
      <c r="H139" s="14"/>
      <c r="I139" s="14"/>
      <c r="J139" s="15">
        <v>214000</v>
      </c>
      <c r="K139" s="16">
        <f t="shared" si="1"/>
        <v>17.833333333333336</v>
      </c>
    </row>
    <row r="140" spans="1:11" ht="47.25" outlineLevel="2">
      <c r="A140" s="8" t="s">
        <v>259</v>
      </c>
      <c r="B140" s="9" t="s">
        <v>260</v>
      </c>
      <c r="C140" s="10">
        <f aca="true" t="shared" si="58" ref="C140:J140">SUM(C141)</f>
        <v>1000</v>
      </c>
      <c r="D140" s="10">
        <f t="shared" si="58"/>
        <v>0</v>
      </c>
      <c r="E140" s="10">
        <f t="shared" si="58"/>
        <v>0</v>
      </c>
      <c r="F140" s="10">
        <f t="shared" si="58"/>
        <v>1000</v>
      </c>
      <c r="G140" s="10">
        <f t="shared" si="58"/>
        <v>0</v>
      </c>
      <c r="H140" s="10">
        <f t="shared" si="58"/>
        <v>0</v>
      </c>
      <c r="I140" s="10">
        <f t="shared" si="58"/>
        <v>0</v>
      </c>
      <c r="J140" s="10">
        <f t="shared" si="58"/>
        <v>0</v>
      </c>
      <c r="K140" s="11">
        <f t="shared" si="1"/>
        <v>0</v>
      </c>
    </row>
    <row r="141" spans="1:11" ht="46.5" customHeight="1" outlineLevel="4">
      <c r="A141" s="8" t="s">
        <v>261</v>
      </c>
      <c r="B141" s="9" t="s">
        <v>262</v>
      </c>
      <c r="C141" s="10">
        <f aca="true" t="shared" si="59" ref="C141:J141">SUM(C142:C143)</f>
        <v>1000</v>
      </c>
      <c r="D141" s="10">
        <f t="shared" si="59"/>
        <v>0</v>
      </c>
      <c r="E141" s="10">
        <f t="shared" si="59"/>
        <v>0</v>
      </c>
      <c r="F141" s="10">
        <f t="shared" si="59"/>
        <v>1000</v>
      </c>
      <c r="G141" s="10">
        <f t="shared" si="59"/>
        <v>0</v>
      </c>
      <c r="H141" s="10">
        <f t="shared" si="59"/>
        <v>0</v>
      </c>
      <c r="I141" s="10">
        <f t="shared" si="59"/>
        <v>0</v>
      </c>
      <c r="J141" s="10">
        <f t="shared" si="59"/>
        <v>0</v>
      </c>
      <c r="K141" s="11">
        <f t="shared" si="1"/>
        <v>0</v>
      </c>
    </row>
    <row r="142" spans="1:11" ht="63" outlineLevel="5">
      <c r="A142" s="12" t="s">
        <v>263</v>
      </c>
      <c r="B142" s="13" t="s">
        <v>264</v>
      </c>
      <c r="C142" s="14">
        <f>SUM(D142+E142+F142)</f>
        <v>500</v>
      </c>
      <c r="D142" s="14"/>
      <c r="E142" s="14"/>
      <c r="F142" s="23">
        <v>500</v>
      </c>
      <c r="G142" s="14">
        <f>SUM(H142+I142+J142)</f>
        <v>0</v>
      </c>
      <c r="H142" s="14"/>
      <c r="I142" s="14"/>
      <c r="J142" s="14"/>
      <c r="K142" s="16">
        <f t="shared" si="1"/>
        <v>0</v>
      </c>
    </row>
    <row r="143" spans="1:11" ht="30" customHeight="1" outlineLevel="5">
      <c r="A143" s="12" t="s">
        <v>265</v>
      </c>
      <c r="B143" s="13" t="s">
        <v>266</v>
      </c>
      <c r="C143" s="14">
        <f>SUM(D143+E143+F143)</f>
        <v>500</v>
      </c>
      <c r="D143" s="14"/>
      <c r="E143" s="14"/>
      <c r="F143" s="23">
        <v>500</v>
      </c>
      <c r="G143" s="14">
        <f>SUM(H143+I143+J143)</f>
        <v>0</v>
      </c>
      <c r="H143" s="14"/>
      <c r="I143" s="14"/>
      <c r="J143" s="14"/>
      <c r="K143" s="16">
        <f t="shared" si="1"/>
        <v>0</v>
      </c>
    </row>
    <row r="144" spans="1:11" ht="63" outlineLevel="1">
      <c r="A144" s="8" t="s">
        <v>267</v>
      </c>
      <c r="B144" s="9" t="s">
        <v>268</v>
      </c>
      <c r="C144" s="10">
        <f aca="true" t="shared" si="60" ref="C144:J144">SUM(C145)</f>
        <v>2164000</v>
      </c>
      <c r="D144" s="10">
        <f t="shared" si="60"/>
        <v>0</v>
      </c>
      <c r="E144" s="10">
        <f t="shared" si="60"/>
        <v>2000000</v>
      </c>
      <c r="F144" s="10">
        <f t="shared" si="60"/>
        <v>164000</v>
      </c>
      <c r="G144" s="10">
        <f t="shared" si="60"/>
        <v>0</v>
      </c>
      <c r="H144" s="10">
        <f t="shared" si="60"/>
        <v>0</v>
      </c>
      <c r="I144" s="10">
        <f t="shared" si="60"/>
        <v>0</v>
      </c>
      <c r="J144" s="10">
        <f t="shared" si="60"/>
        <v>0</v>
      </c>
      <c r="K144" s="11">
        <f t="shared" si="1"/>
        <v>0</v>
      </c>
    </row>
    <row r="145" spans="1:11" ht="47.25" outlineLevel="2">
      <c r="A145" s="8" t="s">
        <v>269</v>
      </c>
      <c r="B145" s="9" t="s">
        <v>270</v>
      </c>
      <c r="C145" s="10">
        <f aca="true" t="shared" si="61" ref="C145:J145">SUM(C146+C148)</f>
        <v>2164000</v>
      </c>
      <c r="D145" s="10">
        <f t="shared" si="61"/>
        <v>0</v>
      </c>
      <c r="E145" s="10">
        <f t="shared" si="61"/>
        <v>2000000</v>
      </c>
      <c r="F145" s="10">
        <f t="shared" si="61"/>
        <v>164000</v>
      </c>
      <c r="G145" s="10">
        <f t="shared" si="61"/>
        <v>0</v>
      </c>
      <c r="H145" s="10">
        <f t="shared" si="61"/>
        <v>0</v>
      </c>
      <c r="I145" s="10">
        <f t="shared" si="61"/>
        <v>0</v>
      </c>
      <c r="J145" s="10">
        <f t="shared" si="61"/>
        <v>0</v>
      </c>
      <c r="K145" s="11">
        <f t="shared" si="1"/>
        <v>0</v>
      </c>
    </row>
    <row r="146" spans="1:11" ht="78.75" outlineLevel="4">
      <c r="A146" s="8" t="s">
        <v>271</v>
      </c>
      <c r="B146" s="9" t="s">
        <v>272</v>
      </c>
      <c r="C146" s="10">
        <f aca="true" t="shared" si="62" ref="C146:J146">SUM(C147:C147)</f>
        <v>164000</v>
      </c>
      <c r="D146" s="10">
        <f t="shared" si="62"/>
        <v>0</v>
      </c>
      <c r="E146" s="10">
        <f t="shared" si="62"/>
        <v>0</v>
      </c>
      <c r="F146" s="10">
        <f t="shared" si="62"/>
        <v>164000</v>
      </c>
      <c r="G146" s="10">
        <f t="shared" si="62"/>
        <v>0</v>
      </c>
      <c r="H146" s="10">
        <f t="shared" si="62"/>
        <v>0</v>
      </c>
      <c r="I146" s="10">
        <f t="shared" si="62"/>
        <v>0</v>
      </c>
      <c r="J146" s="10">
        <f t="shared" si="62"/>
        <v>0</v>
      </c>
      <c r="K146" s="11">
        <f t="shared" si="1"/>
        <v>0</v>
      </c>
    </row>
    <row r="147" spans="1:11" ht="63" outlineLevel="5">
      <c r="A147" s="12" t="s">
        <v>273</v>
      </c>
      <c r="B147" s="13" t="s">
        <v>274</v>
      </c>
      <c r="C147" s="14">
        <f>SUM(D147+E147+F147)</f>
        <v>164000</v>
      </c>
      <c r="D147" s="14"/>
      <c r="E147" s="14"/>
      <c r="F147" s="15">
        <v>164000</v>
      </c>
      <c r="G147" s="14">
        <f>SUM(H147+I147+J147)</f>
        <v>0</v>
      </c>
      <c r="H147" s="14"/>
      <c r="I147" s="14"/>
      <c r="J147" s="15"/>
      <c r="K147" s="16">
        <f t="shared" si="1"/>
        <v>0</v>
      </c>
    </row>
    <row r="148" spans="1:11" ht="78.75" outlineLevel="5">
      <c r="A148" s="25" t="s">
        <v>275</v>
      </c>
      <c r="B148" s="26" t="s">
        <v>276</v>
      </c>
      <c r="C148" s="14">
        <f>SUM(D148+E148+F148)</f>
        <v>2000000</v>
      </c>
      <c r="D148" s="14"/>
      <c r="E148" s="14">
        <v>2000000</v>
      </c>
      <c r="F148" s="15"/>
      <c r="G148" s="14">
        <f>SUM(H148+I148+J148)</f>
        <v>0</v>
      </c>
      <c r="H148" s="14"/>
      <c r="I148" s="14"/>
      <c r="J148" s="15"/>
      <c r="K148" s="16">
        <f t="shared" si="1"/>
        <v>0</v>
      </c>
    </row>
    <row r="149" spans="1:11" ht="78.75" outlineLevel="1">
      <c r="A149" s="8" t="s">
        <v>277</v>
      </c>
      <c r="B149" s="9" t="s">
        <v>278</v>
      </c>
      <c r="C149" s="10">
        <f aca="true" t="shared" si="63" ref="C149:J149">SUM(C150+C153)</f>
        <v>4531589</v>
      </c>
      <c r="D149" s="10">
        <f t="shared" si="63"/>
        <v>0</v>
      </c>
      <c r="E149" s="10">
        <f t="shared" si="63"/>
        <v>0</v>
      </c>
      <c r="F149" s="10">
        <f t="shared" si="63"/>
        <v>4531589</v>
      </c>
      <c r="G149" s="10">
        <f t="shared" si="63"/>
        <v>869399.45</v>
      </c>
      <c r="H149" s="10">
        <f t="shared" si="63"/>
        <v>0</v>
      </c>
      <c r="I149" s="10">
        <f t="shared" si="63"/>
        <v>0</v>
      </c>
      <c r="J149" s="10">
        <f t="shared" si="63"/>
        <v>869399.45</v>
      </c>
      <c r="K149" s="11">
        <f t="shared" si="1"/>
        <v>19.185311156859104</v>
      </c>
    </row>
    <row r="150" spans="1:11" ht="63" outlineLevel="2">
      <c r="A150" s="8" t="s">
        <v>279</v>
      </c>
      <c r="B150" s="9" t="s">
        <v>280</v>
      </c>
      <c r="C150" s="10">
        <f aca="true" t="shared" si="64" ref="C150:J151">SUM(C151)</f>
        <v>200000</v>
      </c>
      <c r="D150" s="10">
        <f t="shared" si="64"/>
        <v>0</v>
      </c>
      <c r="E150" s="10">
        <f t="shared" si="64"/>
        <v>0</v>
      </c>
      <c r="F150" s="10">
        <f t="shared" si="64"/>
        <v>200000</v>
      </c>
      <c r="G150" s="10">
        <f t="shared" si="64"/>
        <v>0</v>
      </c>
      <c r="H150" s="10">
        <f t="shared" si="64"/>
        <v>0</v>
      </c>
      <c r="I150" s="10">
        <f t="shared" si="64"/>
        <v>0</v>
      </c>
      <c r="J150" s="10">
        <f t="shared" si="64"/>
        <v>0</v>
      </c>
      <c r="K150" s="11">
        <f t="shared" si="1"/>
        <v>0</v>
      </c>
    </row>
    <row r="151" spans="1:11" ht="47.25" outlineLevel="4">
      <c r="A151" s="8" t="s">
        <v>281</v>
      </c>
      <c r="B151" s="9" t="s">
        <v>282</v>
      </c>
      <c r="C151" s="10">
        <f t="shared" si="64"/>
        <v>200000</v>
      </c>
      <c r="D151" s="10">
        <f t="shared" si="64"/>
        <v>0</v>
      </c>
      <c r="E151" s="10">
        <f t="shared" si="64"/>
        <v>0</v>
      </c>
      <c r="F151" s="10">
        <f t="shared" si="64"/>
        <v>200000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0">
        <f t="shared" si="64"/>
        <v>0</v>
      </c>
      <c r="K151" s="11">
        <f t="shared" si="1"/>
        <v>0</v>
      </c>
    </row>
    <row r="152" spans="1:11" ht="33.75" customHeight="1" outlineLevel="5">
      <c r="A152" s="12" t="s">
        <v>283</v>
      </c>
      <c r="B152" s="13" t="s">
        <v>284</v>
      </c>
      <c r="C152" s="14">
        <f>SUM(D152+E152+F152)</f>
        <v>200000</v>
      </c>
      <c r="D152" s="14"/>
      <c r="E152" s="14"/>
      <c r="F152" s="15">
        <v>200000</v>
      </c>
      <c r="G152" s="14">
        <f>SUM(H152+I152+J152)</f>
        <v>0</v>
      </c>
      <c r="H152" s="14"/>
      <c r="I152" s="14"/>
      <c r="J152" s="15"/>
      <c r="K152" s="16">
        <f t="shared" si="1"/>
        <v>0</v>
      </c>
    </row>
    <row r="153" spans="1:11" ht="63" outlineLevel="2">
      <c r="A153" s="8" t="s">
        <v>285</v>
      </c>
      <c r="B153" s="9" t="s">
        <v>286</v>
      </c>
      <c r="C153" s="10">
        <f aca="true" t="shared" si="65" ref="C153:J154">SUM(C154)</f>
        <v>4331589</v>
      </c>
      <c r="D153" s="10">
        <f t="shared" si="65"/>
        <v>0</v>
      </c>
      <c r="E153" s="10">
        <f t="shared" si="65"/>
        <v>0</v>
      </c>
      <c r="F153" s="10">
        <f t="shared" si="65"/>
        <v>4331589</v>
      </c>
      <c r="G153" s="10">
        <f t="shared" si="65"/>
        <v>869399.45</v>
      </c>
      <c r="H153" s="10">
        <f t="shared" si="65"/>
        <v>0</v>
      </c>
      <c r="I153" s="10">
        <f t="shared" si="65"/>
        <v>0</v>
      </c>
      <c r="J153" s="10">
        <f t="shared" si="65"/>
        <v>869399.45</v>
      </c>
      <c r="K153" s="11">
        <f t="shared" si="1"/>
        <v>20.07114363805061</v>
      </c>
    </row>
    <row r="154" spans="1:11" ht="78.75" outlineLevel="4">
      <c r="A154" s="8" t="s">
        <v>88</v>
      </c>
      <c r="B154" s="9" t="s">
        <v>287</v>
      </c>
      <c r="C154" s="10">
        <f t="shared" si="65"/>
        <v>4331589</v>
      </c>
      <c r="D154" s="10">
        <f t="shared" si="65"/>
        <v>0</v>
      </c>
      <c r="E154" s="10">
        <f t="shared" si="65"/>
        <v>0</v>
      </c>
      <c r="F154" s="10">
        <f t="shared" si="65"/>
        <v>4331589</v>
      </c>
      <c r="G154" s="10">
        <f t="shared" si="65"/>
        <v>869399.45</v>
      </c>
      <c r="H154" s="10">
        <f t="shared" si="65"/>
        <v>0</v>
      </c>
      <c r="I154" s="10">
        <f t="shared" si="65"/>
        <v>0</v>
      </c>
      <c r="J154" s="10">
        <f t="shared" si="65"/>
        <v>869399.45</v>
      </c>
      <c r="K154" s="11">
        <f t="shared" si="1"/>
        <v>20.07114363805061</v>
      </c>
    </row>
    <row r="155" spans="1:11" ht="50.25" customHeight="1" outlineLevel="5">
      <c r="A155" s="12" t="s">
        <v>288</v>
      </c>
      <c r="B155" s="13" t="s">
        <v>289</v>
      </c>
      <c r="C155" s="14">
        <f>SUM(D155+E155+F155)</f>
        <v>4331589</v>
      </c>
      <c r="D155" s="14"/>
      <c r="E155" s="14"/>
      <c r="F155" s="23">
        <v>4331589</v>
      </c>
      <c r="G155" s="14">
        <f>SUM(H155+I155+J155)</f>
        <v>869399.45</v>
      </c>
      <c r="H155" s="14"/>
      <c r="I155" s="14"/>
      <c r="J155" s="14">
        <v>869399.45</v>
      </c>
      <c r="K155" s="16">
        <f t="shared" si="1"/>
        <v>20.07114363805061</v>
      </c>
    </row>
    <row r="156" spans="1:11" ht="63" outlineLevel="1">
      <c r="A156" s="8" t="s">
        <v>290</v>
      </c>
      <c r="B156" s="9" t="s">
        <v>291</v>
      </c>
      <c r="C156" s="10">
        <f aca="true" t="shared" si="66" ref="C156:J156">SUM(C157+C161+C164+C172+C176+C180)</f>
        <v>26039603</v>
      </c>
      <c r="D156" s="10">
        <f t="shared" si="66"/>
        <v>0</v>
      </c>
      <c r="E156" s="10">
        <f t="shared" si="66"/>
        <v>0</v>
      </c>
      <c r="F156" s="10">
        <f t="shared" si="66"/>
        <v>26039603</v>
      </c>
      <c r="G156" s="10">
        <f t="shared" si="66"/>
        <v>5530534.370000001</v>
      </c>
      <c r="H156" s="10">
        <f t="shared" si="66"/>
        <v>0</v>
      </c>
      <c r="I156" s="10">
        <f t="shared" si="66"/>
        <v>0</v>
      </c>
      <c r="J156" s="10">
        <f t="shared" si="66"/>
        <v>5530534.370000001</v>
      </c>
      <c r="K156" s="11">
        <f t="shared" si="1"/>
        <v>21.238935055960724</v>
      </c>
    </row>
    <row r="157" spans="1:11" ht="31.5" outlineLevel="2">
      <c r="A157" s="8" t="s">
        <v>292</v>
      </c>
      <c r="B157" s="9" t="s">
        <v>293</v>
      </c>
      <c r="C157" s="10">
        <f aca="true" t="shared" si="67" ref="C157:J157">SUM(C158)</f>
        <v>67000</v>
      </c>
      <c r="D157" s="10">
        <f t="shared" si="67"/>
        <v>0</v>
      </c>
      <c r="E157" s="10">
        <f t="shared" si="67"/>
        <v>0</v>
      </c>
      <c r="F157" s="10">
        <f t="shared" si="67"/>
        <v>67000</v>
      </c>
      <c r="G157" s="10">
        <f t="shared" si="67"/>
        <v>25120</v>
      </c>
      <c r="H157" s="10">
        <f t="shared" si="67"/>
        <v>0</v>
      </c>
      <c r="I157" s="10">
        <f t="shared" si="67"/>
        <v>0</v>
      </c>
      <c r="J157" s="10">
        <f t="shared" si="67"/>
        <v>25120</v>
      </c>
      <c r="K157" s="11">
        <f t="shared" si="1"/>
        <v>37.492537313432834</v>
      </c>
    </row>
    <row r="158" spans="1:11" ht="31.5" outlineLevel="4">
      <c r="A158" s="8" t="s">
        <v>102</v>
      </c>
      <c r="B158" s="9" t="s">
        <v>294</v>
      </c>
      <c r="C158" s="10">
        <f aca="true" t="shared" si="68" ref="C158:J158">SUM(C159:C160)</f>
        <v>67000</v>
      </c>
      <c r="D158" s="10">
        <f t="shared" si="68"/>
        <v>0</v>
      </c>
      <c r="E158" s="10">
        <f t="shared" si="68"/>
        <v>0</v>
      </c>
      <c r="F158" s="10">
        <f t="shared" si="68"/>
        <v>67000</v>
      </c>
      <c r="G158" s="10">
        <f t="shared" si="68"/>
        <v>25120</v>
      </c>
      <c r="H158" s="10">
        <f t="shared" si="68"/>
        <v>0</v>
      </c>
      <c r="I158" s="10">
        <f t="shared" si="68"/>
        <v>0</v>
      </c>
      <c r="J158" s="10">
        <f t="shared" si="68"/>
        <v>25120</v>
      </c>
      <c r="K158" s="11">
        <f t="shared" si="1"/>
        <v>37.492537313432834</v>
      </c>
    </row>
    <row r="159" spans="1:11" ht="47.25" outlineLevel="5">
      <c r="A159" s="12" t="s">
        <v>295</v>
      </c>
      <c r="B159" s="13" t="s">
        <v>296</v>
      </c>
      <c r="C159" s="14">
        <f>SUM(D159+E159+F159)</f>
        <v>37000</v>
      </c>
      <c r="D159" s="14"/>
      <c r="E159" s="14"/>
      <c r="F159" s="23">
        <v>37000</v>
      </c>
      <c r="G159" s="14">
        <f>SUM(H159+I159+J159)</f>
        <v>21160</v>
      </c>
      <c r="H159" s="14"/>
      <c r="I159" s="14"/>
      <c r="J159" s="14">
        <v>21160</v>
      </c>
      <c r="K159" s="16">
        <f t="shared" si="1"/>
        <v>57.18918918918919</v>
      </c>
    </row>
    <row r="160" spans="1:11" ht="78.75" outlineLevel="5">
      <c r="A160" s="12" t="s">
        <v>297</v>
      </c>
      <c r="B160" s="13" t="s">
        <v>298</v>
      </c>
      <c r="C160" s="14">
        <f>SUM(D160+E160+F160)</f>
        <v>30000</v>
      </c>
      <c r="D160" s="14"/>
      <c r="E160" s="14"/>
      <c r="F160" s="23">
        <v>30000</v>
      </c>
      <c r="G160" s="14">
        <f>SUM(H160+I160+J160)</f>
        <v>3960</v>
      </c>
      <c r="H160" s="14"/>
      <c r="I160" s="14"/>
      <c r="J160" s="14">
        <v>3960</v>
      </c>
      <c r="K160" s="16">
        <f t="shared" si="1"/>
        <v>13.200000000000001</v>
      </c>
    </row>
    <row r="161" spans="1:11" ht="32.25" customHeight="1" outlineLevel="2">
      <c r="A161" s="8" t="s">
        <v>299</v>
      </c>
      <c r="B161" s="9" t="s">
        <v>300</v>
      </c>
      <c r="C161" s="10">
        <f aca="true" t="shared" si="69" ref="C161:J162">SUM(C162)</f>
        <v>1700000</v>
      </c>
      <c r="D161" s="10">
        <f t="shared" si="69"/>
        <v>0</v>
      </c>
      <c r="E161" s="10">
        <f t="shared" si="69"/>
        <v>0</v>
      </c>
      <c r="F161" s="10">
        <f t="shared" si="69"/>
        <v>1700000</v>
      </c>
      <c r="G161" s="10">
        <f t="shared" si="69"/>
        <v>298768.12</v>
      </c>
      <c r="H161" s="10">
        <f t="shared" si="69"/>
        <v>0</v>
      </c>
      <c r="I161" s="10">
        <f t="shared" si="69"/>
        <v>0</v>
      </c>
      <c r="J161" s="10">
        <f t="shared" si="69"/>
        <v>298768.12</v>
      </c>
      <c r="K161" s="11">
        <f t="shared" si="1"/>
        <v>17.57459529411765</v>
      </c>
    </row>
    <row r="162" spans="1:11" ht="33.75" customHeight="1" outlineLevel="4">
      <c r="A162" s="8" t="s">
        <v>301</v>
      </c>
      <c r="B162" s="9" t="s">
        <v>302</v>
      </c>
      <c r="C162" s="10">
        <f t="shared" si="69"/>
        <v>1700000</v>
      </c>
      <c r="D162" s="10">
        <f t="shared" si="69"/>
        <v>0</v>
      </c>
      <c r="E162" s="10">
        <f t="shared" si="69"/>
        <v>0</v>
      </c>
      <c r="F162" s="10">
        <f t="shared" si="69"/>
        <v>1700000</v>
      </c>
      <c r="G162" s="10">
        <f t="shared" si="69"/>
        <v>298768.12</v>
      </c>
      <c r="H162" s="10">
        <f t="shared" si="69"/>
        <v>0</v>
      </c>
      <c r="I162" s="10">
        <f t="shared" si="69"/>
        <v>0</v>
      </c>
      <c r="J162" s="10">
        <f t="shared" si="69"/>
        <v>298768.12</v>
      </c>
      <c r="K162" s="11">
        <f t="shared" si="1"/>
        <v>17.57459529411765</v>
      </c>
    </row>
    <row r="163" spans="1:11" ht="78.75" outlineLevel="5">
      <c r="A163" s="12" t="s">
        <v>303</v>
      </c>
      <c r="B163" s="13" t="s">
        <v>304</v>
      </c>
      <c r="C163" s="14">
        <f>SUM(D163+E163+F163)</f>
        <v>1700000</v>
      </c>
      <c r="D163" s="14"/>
      <c r="E163" s="14"/>
      <c r="F163" s="15">
        <v>1700000</v>
      </c>
      <c r="G163" s="14">
        <f>SUM(H163+I163+J163)</f>
        <v>298768.12</v>
      </c>
      <c r="H163" s="14"/>
      <c r="I163" s="14"/>
      <c r="J163" s="15">
        <v>298768.12</v>
      </c>
      <c r="K163" s="16">
        <f t="shared" si="1"/>
        <v>17.57459529411765</v>
      </c>
    </row>
    <row r="164" spans="1:11" ht="63" outlineLevel="2">
      <c r="A164" s="8" t="s">
        <v>305</v>
      </c>
      <c r="B164" s="9" t="s">
        <v>306</v>
      </c>
      <c r="C164" s="10">
        <f aca="true" t="shared" si="70" ref="C164:J164">SUM(C165+C168+C170)</f>
        <v>310200</v>
      </c>
      <c r="D164" s="10">
        <f t="shared" si="70"/>
        <v>0</v>
      </c>
      <c r="E164" s="10">
        <f t="shared" si="70"/>
        <v>0</v>
      </c>
      <c r="F164" s="10">
        <f t="shared" si="70"/>
        <v>310200</v>
      </c>
      <c r="G164" s="10">
        <f t="shared" si="70"/>
        <v>83282.32</v>
      </c>
      <c r="H164" s="10">
        <f t="shared" si="70"/>
        <v>0</v>
      </c>
      <c r="I164" s="10">
        <f t="shared" si="70"/>
        <v>0</v>
      </c>
      <c r="J164" s="10">
        <f t="shared" si="70"/>
        <v>83282.32</v>
      </c>
      <c r="K164" s="11">
        <f t="shared" si="1"/>
        <v>26.84794326241135</v>
      </c>
    </row>
    <row r="165" spans="1:11" ht="63" outlineLevel="4">
      <c r="A165" s="8" t="s">
        <v>307</v>
      </c>
      <c r="B165" s="9" t="s">
        <v>308</v>
      </c>
      <c r="C165" s="10">
        <f aca="true" t="shared" si="71" ref="C165:J165">SUM(C166:C167)</f>
        <v>139900</v>
      </c>
      <c r="D165" s="10">
        <f t="shared" si="71"/>
        <v>0</v>
      </c>
      <c r="E165" s="10">
        <f t="shared" si="71"/>
        <v>0</v>
      </c>
      <c r="F165" s="10">
        <f t="shared" si="71"/>
        <v>139900</v>
      </c>
      <c r="G165" s="10">
        <f t="shared" si="71"/>
        <v>18533.75</v>
      </c>
      <c r="H165" s="10">
        <f t="shared" si="71"/>
        <v>0</v>
      </c>
      <c r="I165" s="10">
        <f t="shared" si="71"/>
        <v>0</v>
      </c>
      <c r="J165" s="10">
        <f t="shared" si="71"/>
        <v>18533.75</v>
      </c>
      <c r="K165" s="11">
        <f t="shared" si="1"/>
        <v>13.247855611150822</v>
      </c>
    </row>
    <row r="166" spans="1:11" ht="94.5" outlineLevel="5">
      <c r="A166" s="12" t="s">
        <v>309</v>
      </c>
      <c r="B166" s="13" t="s">
        <v>310</v>
      </c>
      <c r="C166" s="14">
        <f>SUM(D166+E166+F166)</f>
        <v>131900</v>
      </c>
      <c r="D166" s="14"/>
      <c r="E166" s="14"/>
      <c r="F166" s="15">
        <v>131900</v>
      </c>
      <c r="G166" s="14">
        <f>SUM(H166+I166+J166)</f>
        <v>18533.75</v>
      </c>
      <c r="H166" s="14"/>
      <c r="I166" s="14"/>
      <c r="J166" s="15">
        <v>18533.75</v>
      </c>
      <c r="K166" s="16">
        <f t="shared" si="1"/>
        <v>14.0513646702047</v>
      </c>
    </row>
    <row r="167" spans="1:11" ht="31.5" outlineLevel="5">
      <c r="A167" s="12" t="s">
        <v>311</v>
      </c>
      <c r="B167" s="13" t="s">
        <v>312</v>
      </c>
      <c r="C167" s="14">
        <f>SUM(D167+E167+F167)</f>
        <v>8000</v>
      </c>
      <c r="D167" s="14"/>
      <c r="E167" s="14"/>
      <c r="F167" s="15">
        <v>8000</v>
      </c>
      <c r="G167" s="14">
        <f>SUM(H167+I167+J167)</f>
        <v>0</v>
      </c>
      <c r="H167" s="14"/>
      <c r="I167" s="14"/>
      <c r="J167" s="15"/>
      <c r="K167" s="16">
        <f t="shared" si="1"/>
        <v>0</v>
      </c>
    </row>
    <row r="168" spans="1:11" ht="47.25" outlineLevel="4">
      <c r="A168" s="8" t="s">
        <v>313</v>
      </c>
      <c r="B168" s="9" t="s">
        <v>314</v>
      </c>
      <c r="C168" s="10">
        <f aca="true" t="shared" si="72" ref="C168:J168">SUM(C169)</f>
        <v>30000</v>
      </c>
      <c r="D168" s="10">
        <f t="shared" si="72"/>
        <v>0</v>
      </c>
      <c r="E168" s="10">
        <f t="shared" si="72"/>
        <v>0</v>
      </c>
      <c r="F168" s="10">
        <f t="shared" si="72"/>
        <v>30000</v>
      </c>
      <c r="G168" s="10">
        <f t="shared" si="72"/>
        <v>1448.57</v>
      </c>
      <c r="H168" s="10">
        <f t="shared" si="72"/>
        <v>0</v>
      </c>
      <c r="I168" s="10">
        <f t="shared" si="72"/>
        <v>0</v>
      </c>
      <c r="J168" s="10">
        <f t="shared" si="72"/>
        <v>1448.57</v>
      </c>
      <c r="K168" s="11">
        <f t="shared" si="1"/>
        <v>4.828566666666666</v>
      </c>
    </row>
    <row r="169" spans="1:11" ht="15.75" outlineLevel="5">
      <c r="A169" s="12" t="s">
        <v>315</v>
      </c>
      <c r="B169" s="13" t="s">
        <v>316</v>
      </c>
      <c r="C169" s="14">
        <f>SUM(D169+E169+F169)</f>
        <v>30000</v>
      </c>
      <c r="D169" s="14"/>
      <c r="E169" s="14"/>
      <c r="F169" s="15">
        <v>30000</v>
      </c>
      <c r="G169" s="14">
        <f>SUM(H169+I169+J169)</f>
        <v>1448.57</v>
      </c>
      <c r="H169" s="14"/>
      <c r="I169" s="14"/>
      <c r="J169" s="15">
        <v>1448.57</v>
      </c>
      <c r="K169" s="16">
        <f t="shared" si="1"/>
        <v>4.828566666666666</v>
      </c>
    </row>
    <row r="170" spans="1:11" ht="48" customHeight="1" outlineLevel="4">
      <c r="A170" s="8" t="s">
        <v>317</v>
      </c>
      <c r="B170" s="9" t="s">
        <v>318</v>
      </c>
      <c r="C170" s="10">
        <f aca="true" t="shared" si="73" ref="C170:J170">SUM(C171)</f>
        <v>140300</v>
      </c>
      <c r="D170" s="10">
        <f t="shared" si="73"/>
        <v>0</v>
      </c>
      <c r="E170" s="10">
        <f t="shared" si="73"/>
        <v>0</v>
      </c>
      <c r="F170" s="10">
        <f t="shared" si="73"/>
        <v>140300</v>
      </c>
      <c r="G170" s="10">
        <f t="shared" si="73"/>
        <v>63300</v>
      </c>
      <c r="H170" s="10">
        <f t="shared" si="73"/>
        <v>0</v>
      </c>
      <c r="I170" s="10">
        <f t="shared" si="73"/>
        <v>0</v>
      </c>
      <c r="J170" s="10">
        <f t="shared" si="73"/>
        <v>63300</v>
      </c>
      <c r="K170" s="11">
        <f t="shared" si="1"/>
        <v>45.1176051318603</v>
      </c>
    </row>
    <row r="171" spans="1:11" ht="33" customHeight="1" outlineLevel="5">
      <c r="A171" s="12" t="s">
        <v>319</v>
      </c>
      <c r="B171" s="13" t="s">
        <v>320</v>
      </c>
      <c r="C171" s="14">
        <f>SUM(D171+E171+F171)</f>
        <v>140300</v>
      </c>
      <c r="D171" s="14"/>
      <c r="E171" s="14"/>
      <c r="F171" s="15">
        <v>140300</v>
      </c>
      <c r="G171" s="14">
        <f>SUM(H171+I171+J171)</f>
        <v>63300</v>
      </c>
      <c r="H171" s="14"/>
      <c r="I171" s="14"/>
      <c r="J171" s="15">
        <v>63300</v>
      </c>
      <c r="K171" s="16">
        <f t="shared" si="1"/>
        <v>45.1176051318603</v>
      </c>
    </row>
    <row r="172" spans="1:11" ht="78.75" outlineLevel="2">
      <c r="A172" s="8" t="s">
        <v>321</v>
      </c>
      <c r="B172" s="9" t="s">
        <v>322</v>
      </c>
      <c r="C172" s="10">
        <f aca="true" t="shared" si="74" ref="C172:J172">SUM(C173)</f>
        <v>72000</v>
      </c>
      <c r="D172" s="10">
        <f t="shared" si="74"/>
        <v>0</v>
      </c>
      <c r="E172" s="10">
        <f t="shared" si="74"/>
        <v>0</v>
      </c>
      <c r="F172" s="10">
        <f t="shared" si="74"/>
        <v>72000</v>
      </c>
      <c r="G172" s="10">
        <f t="shared" si="74"/>
        <v>18650</v>
      </c>
      <c r="H172" s="10">
        <f t="shared" si="74"/>
        <v>0</v>
      </c>
      <c r="I172" s="10">
        <f t="shared" si="74"/>
        <v>0</v>
      </c>
      <c r="J172" s="10">
        <f t="shared" si="74"/>
        <v>18650</v>
      </c>
      <c r="K172" s="11">
        <f t="shared" si="1"/>
        <v>25.90277777777778</v>
      </c>
    </row>
    <row r="173" spans="1:11" ht="47.25" outlineLevel="4">
      <c r="A173" s="8" t="s">
        <v>196</v>
      </c>
      <c r="B173" s="9" t="s">
        <v>323</v>
      </c>
      <c r="C173" s="10">
        <f aca="true" t="shared" si="75" ref="C173:J173">SUM(C174:C175)</f>
        <v>72000</v>
      </c>
      <c r="D173" s="10">
        <f t="shared" si="75"/>
        <v>0</v>
      </c>
      <c r="E173" s="10">
        <f t="shared" si="75"/>
        <v>0</v>
      </c>
      <c r="F173" s="10">
        <f t="shared" si="75"/>
        <v>72000</v>
      </c>
      <c r="G173" s="10">
        <f t="shared" si="75"/>
        <v>18650</v>
      </c>
      <c r="H173" s="10">
        <f t="shared" si="75"/>
        <v>0</v>
      </c>
      <c r="I173" s="10">
        <f t="shared" si="75"/>
        <v>0</v>
      </c>
      <c r="J173" s="10">
        <f t="shared" si="75"/>
        <v>18650</v>
      </c>
      <c r="K173" s="11">
        <f t="shared" si="1"/>
        <v>25.90277777777778</v>
      </c>
    </row>
    <row r="174" spans="1:11" ht="49.5" customHeight="1" outlineLevel="5">
      <c r="A174" s="12" t="s">
        <v>324</v>
      </c>
      <c r="B174" s="13" t="s">
        <v>325</v>
      </c>
      <c r="C174" s="14">
        <f>SUM(D174+E174+F174)</f>
        <v>50000</v>
      </c>
      <c r="D174" s="14"/>
      <c r="E174" s="14"/>
      <c r="F174" s="23">
        <v>50000</v>
      </c>
      <c r="G174" s="14">
        <f>SUM(H174+I174+J174)</f>
        <v>8900</v>
      </c>
      <c r="H174" s="14"/>
      <c r="I174" s="14"/>
      <c r="J174" s="14">
        <v>8900</v>
      </c>
      <c r="K174" s="16">
        <f t="shared" si="1"/>
        <v>17.8</v>
      </c>
    </row>
    <row r="175" spans="1:11" ht="31.5" outlineLevel="5">
      <c r="A175" s="12" t="s">
        <v>326</v>
      </c>
      <c r="B175" s="13" t="s">
        <v>327</v>
      </c>
      <c r="C175" s="14">
        <f>SUM(D175+E175+F175)</f>
        <v>22000</v>
      </c>
      <c r="D175" s="14"/>
      <c r="E175" s="14"/>
      <c r="F175" s="23">
        <v>22000</v>
      </c>
      <c r="G175" s="14">
        <f>SUM(H175+I175+J175)</f>
        <v>9750</v>
      </c>
      <c r="H175" s="14"/>
      <c r="I175" s="14"/>
      <c r="J175" s="14">
        <v>9750</v>
      </c>
      <c r="K175" s="16">
        <f t="shared" si="1"/>
        <v>44.31818181818182</v>
      </c>
    </row>
    <row r="176" spans="1:11" ht="31.5" outlineLevel="2">
      <c r="A176" s="8" t="s">
        <v>328</v>
      </c>
      <c r="B176" s="9" t="s">
        <v>329</v>
      </c>
      <c r="C176" s="10">
        <f aca="true" t="shared" si="76" ref="C176:J176">SUM(C177)</f>
        <v>30000</v>
      </c>
      <c r="D176" s="10">
        <f t="shared" si="76"/>
        <v>0</v>
      </c>
      <c r="E176" s="10">
        <f t="shared" si="76"/>
        <v>0</v>
      </c>
      <c r="F176" s="10">
        <f t="shared" si="76"/>
        <v>30000</v>
      </c>
      <c r="G176" s="10">
        <f t="shared" si="76"/>
        <v>9613</v>
      </c>
      <c r="H176" s="10">
        <f t="shared" si="76"/>
        <v>0</v>
      </c>
      <c r="I176" s="10">
        <f t="shared" si="76"/>
        <v>0</v>
      </c>
      <c r="J176" s="10">
        <f t="shared" si="76"/>
        <v>9613</v>
      </c>
      <c r="K176" s="11">
        <f t="shared" si="1"/>
        <v>32.04333333333334</v>
      </c>
    </row>
    <row r="177" spans="1:11" ht="33" customHeight="1" outlineLevel="4">
      <c r="A177" s="8" t="s">
        <v>330</v>
      </c>
      <c r="B177" s="9" t="s">
        <v>331</v>
      </c>
      <c r="C177" s="10">
        <f aca="true" t="shared" si="77" ref="C177:J177">SUM(C178:C179)</f>
        <v>30000</v>
      </c>
      <c r="D177" s="10">
        <f t="shared" si="77"/>
        <v>0</v>
      </c>
      <c r="E177" s="10">
        <f t="shared" si="77"/>
        <v>0</v>
      </c>
      <c r="F177" s="10">
        <f t="shared" si="77"/>
        <v>30000</v>
      </c>
      <c r="G177" s="10">
        <f t="shared" si="77"/>
        <v>9613</v>
      </c>
      <c r="H177" s="10">
        <f t="shared" si="77"/>
        <v>0</v>
      </c>
      <c r="I177" s="10">
        <f t="shared" si="77"/>
        <v>0</v>
      </c>
      <c r="J177" s="10">
        <f t="shared" si="77"/>
        <v>9613</v>
      </c>
      <c r="K177" s="11">
        <f t="shared" si="1"/>
        <v>32.04333333333334</v>
      </c>
    </row>
    <row r="178" spans="1:11" ht="20.25" customHeight="1" outlineLevel="5">
      <c r="A178" s="12" t="s">
        <v>332</v>
      </c>
      <c r="B178" s="13" t="s">
        <v>333</v>
      </c>
      <c r="C178" s="14">
        <f>SUM(D178+E178+F178)</f>
        <v>30000</v>
      </c>
      <c r="D178" s="14"/>
      <c r="E178" s="14"/>
      <c r="F178" s="15">
        <v>30000</v>
      </c>
      <c r="G178" s="14">
        <f>SUM(H178+I178+J178)</f>
        <v>9613</v>
      </c>
      <c r="H178" s="14"/>
      <c r="I178" s="14"/>
      <c r="J178" s="15">
        <v>9613</v>
      </c>
      <c r="K178" s="16">
        <f t="shared" si="1"/>
        <v>32.04333333333334</v>
      </c>
    </row>
    <row r="179" spans="1:11" ht="15.75" outlineLevel="5">
      <c r="A179" s="12" t="s">
        <v>334</v>
      </c>
      <c r="B179" s="13" t="s">
        <v>335</v>
      </c>
      <c r="C179" s="14">
        <f>SUM(D179+E179+F179)</f>
        <v>0</v>
      </c>
      <c r="D179" s="14"/>
      <c r="E179" s="14"/>
      <c r="F179" s="15"/>
      <c r="G179" s="14">
        <f>SUM(H179+I179+J179)</f>
        <v>0</v>
      </c>
      <c r="H179" s="14"/>
      <c r="I179" s="14"/>
      <c r="J179" s="15"/>
      <c r="K179" s="16" t="e">
        <f t="shared" si="1"/>
        <v>#DIV/0!</v>
      </c>
    </row>
    <row r="180" spans="1:11" ht="63" outlineLevel="2">
      <c r="A180" s="8" t="s">
        <v>336</v>
      </c>
      <c r="B180" s="9" t="s">
        <v>337</v>
      </c>
      <c r="C180" s="10">
        <f aca="true" t="shared" si="78" ref="C180:J180">SUM(C181+C183)</f>
        <v>23860403</v>
      </c>
      <c r="D180" s="10">
        <f t="shared" si="78"/>
        <v>0</v>
      </c>
      <c r="E180" s="10">
        <f t="shared" si="78"/>
        <v>0</v>
      </c>
      <c r="F180" s="10">
        <f t="shared" si="78"/>
        <v>23860403</v>
      </c>
      <c r="G180" s="10">
        <f t="shared" si="78"/>
        <v>5095100.930000001</v>
      </c>
      <c r="H180" s="10">
        <f t="shared" si="78"/>
        <v>0</v>
      </c>
      <c r="I180" s="10">
        <f t="shared" si="78"/>
        <v>0</v>
      </c>
      <c r="J180" s="10">
        <f t="shared" si="78"/>
        <v>5095100.930000001</v>
      </c>
      <c r="K180" s="11">
        <f t="shared" si="1"/>
        <v>21.353792431753984</v>
      </c>
    </row>
    <row r="181" spans="1:11" ht="64.5" customHeight="1" outlineLevel="4">
      <c r="A181" s="8" t="s">
        <v>338</v>
      </c>
      <c r="B181" s="9" t="s">
        <v>339</v>
      </c>
      <c r="C181" s="10">
        <f aca="true" t="shared" si="79" ref="C181:J181">SUM(C182:C182)</f>
        <v>1423965</v>
      </c>
      <c r="D181" s="10">
        <f t="shared" si="79"/>
        <v>0</v>
      </c>
      <c r="E181" s="10">
        <f t="shared" si="79"/>
        <v>0</v>
      </c>
      <c r="F181" s="10">
        <f t="shared" si="79"/>
        <v>1423965</v>
      </c>
      <c r="G181" s="10">
        <f t="shared" si="79"/>
        <v>320615.94</v>
      </c>
      <c r="H181" s="10">
        <f t="shared" si="79"/>
        <v>0</v>
      </c>
      <c r="I181" s="10">
        <f t="shared" si="79"/>
        <v>0</v>
      </c>
      <c r="J181" s="10">
        <f t="shared" si="79"/>
        <v>320615.94</v>
      </c>
      <c r="K181" s="11">
        <f t="shared" si="1"/>
        <v>22.515717731826275</v>
      </c>
    </row>
    <row r="182" spans="1:11" ht="30" customHeight="1" outlineLevel="5">
      <c r="A182" s="12" t="s">
        <v>340</v>
      </c>
      <c r="B182" s="13" t="s">
        <v>341</v>
      </c>
      <c r="C182" s="14">
        <f>SUM(D182+E182+F182)</f>
        <v>1423965</v>
      </c>
      <c r="D182" s="14"/>
      <c r="E182" s="14"/>
      <c r="F182" s="15">
        <v>1423965</v>
      </c>
      <c r="G182" s="14">
        <f>SUM(H182+I182+J182)</f>
        <v>320615.94</v>
      </c>
      <c r="H182" s="14"/>
      <c r="I182" s="14"/>
      <c r="J182" s="15">
        <v>320615.94</v>
      </c>
      <c r="K182" s="16">
        <f t="shared" si="1"/>
        <v>22.515717731826275</v>
      </c>
    </row>
    <row r="183" spans="1:11" ht="78.75" outlineLevel="4">
      <c r="A183" s="8" t="s">
        <v>88</v>
      </c>
      <c r="B183" s="9" t="s">
        <v>342</v>
      </c>
      <c r="C183" s="10">
        <f aca="true" t="shared" si="80" ref="C183:J183">SUM(C184)</f>
        <v>22436438</v>
      </c>
      <c r="D183" s="10">
        <f t="shared" si="80"/>
        <v>0</v>
      </c>
      <c r="E183" s="10">
        <f t="shared" si="80"/>
        <v>0</v>
      </c>
      <c r="F183" s="10">
        <f t="shared" si="80"/>
        <v>22436438</v>
      </c>
      <c r="G183" s="10">
        <f t="shared" si="80"/>
        <v>4774484.99</v>
      </c>
      <c r="H183" s="10">
        <f t="shared" si="80"/>
        <v>0</v>
      </c>
      <c r="I183" s="10">
        <f t="shared" si="80"/>
        <v>0</v>
      </c>
      <c r="J183" s="10">
        <f t="shared" si="80"/>
        <v>4774484.99</v>
      </c>
      <c r="K183" s="11">
        <f t="shared" si="1"/>
        <v>21.280048954294795</v>
      </c>
    </row>
    <row r="184" spans="1:11" ht="47.25" outlineLevel="5">
      <c r="A184" s="12" t="s">
        <v>343</v>
      </c>
      <c r="B184" s="13" t="s">
        <v>344</v>
      </c>
      <c r="C184" s="14">
        <f>SUM(D184+E184+F184)</f>
        <v>22436438</v>
      </c>
      <c r="D184" s="14"/>
      <c r="E184" s="14"/>
      <c r="F184" s="23">
        <v>22436438</v>
      </c>
      <c r="G184" s="14">
        <f>SUM(H184+I184+J184)</f>
        <v>4774484.99</v>
      </c>
      <c r="H184" s="14"/>
      <c r="I184" s="14"/>
      <c r="J184" s="14">
        <v>4774484.99</v>
      </c>
      <c r="K184" s="16">
        <f t="shared" si="1"/>
        <v>21.280048954294795</v>
      </c>
    </row>
    <row r="185" spans="1:11" ht="64.5" customHeight="1" outlineLevel="1">
      <c r="A185" s="8" t="s">
        <v>345</v>
      </c>
      <c r="B185" s="9" t="s">
        <v>346</v>
      </c>
      <c r="C185" s="10">
        <f aca="true" t="shared" si="81" ref="C185:J185">SUM(C186+C192)</f>
        <v>611500</v>
      </c>
      <c r="D185" s="10">
        <f t="shared" si="81"/>
        <v>0</v>
      </c>
      <c r="E185" s="10">
        <f t="shared" si="81"/>
        <v>0</v>
      </c>
      <c r="F185" s="10">
        <f t="shared" si="81"/>
        <v>611500</v>
      </c>
      <c r="G185" s="10">
        <f t="shared" si="81"/>
        <v>60959.240000000005</v>
      </c>
      <c r="H185" s="10">
        <f t="shared" si="81"/>
        <v>0</v>
      </c>
      <c r="I185" s="10">
        <f t="shared" si="81"/>
        <v>0</v>
      </c>
      <c r="J185" s="10">
        <f t="shared" si="81"/>
        <v>60959.240000000005</v>
      </c>
      <c r="K185" s="11">
        <f t="shared" si="1"/>
        <v>9.968804578904335</v>
      </c>
    </row>
    <row r="186" spans="1:11" ht="63" outlineLevel="2">
      <c r="A186" s="8" t="s">
        <v>347</v>
      </c>
      <c r="B186" s="9" t="s">
        <v>348</v>
      </c>
      <c r="C186" s="10">
        <f aca="true" t="shared" si="82" ref="C186:J186">SUM(C187)</f>
        <v>471500</v>
      </c>
      <c r="D186" s="10">
        <f t="shared" si="82"/>
        <v>0</v>
      </c>
      <c r="E186" s="10">
        <f t="shared" si="82"/>
        <v>0</v>
      </c>
      <c r="F186" s="10">
        <f t="shared" si="82"/>
        <v>471500</v>
      </c>
      <c r="G186" s="10">
        <f t="shared" si="82"/>
        <v>33459.240000000005</v>
      </c>
      <c r="H186" s="10">
        <f t="shared" si="82"/>
        <v>0</v>
      </c>
      <c r="I186" s="10">
        <f t="shared" si="82"/>
        <v>0</v>
      </c>
      <c r="J186" s="10">
        <f t="shared" si="82"/>
        <v>33459.240000000005</v>
      </c>
      <c r="K186" s="11">
        <f t="shared" si="1"/>
        <v>7.09633934252386</v>
      </c>
    </row>
    <row r="187" spans="1:11" ht="47.25" outlineLevel="4">
      <c r="A187" s="8" t="s">
        <v>349</v>
      </c>
      <c r="B187" s="9" t="s">
        <v>350</v>
      </c>
      <c r="C187" s="10">
        <f aca="true" t="shared" si="83" ref="C187:J187">SUM(C188:C191)</f>
        <v>471500</v>
      </c>
      <c r="D187" s="10">
        <f t="shared" si="83"/>
        <v>0</v>
      </c>
      <c r="E187" s="10">
        <f t="shared" si="83"/>
        <v>0</v>
      </c>
      <c r="F187" s="10">
        <f t="shared" si="83"/>
        <v>471500</v>
      </c>
      <c r="G187" s="10">
        <f t="shared" si="83"/>
        <v>33459.240000000005</v>
      </c>
      <c r="H187" s="10">
        <f t="shared" si="83"/>
        <v>0</v>
      </c>
      <c r="I187" s="10">
        <f t="shared" si="83"/>
        <v>0</v>
      </c>
      <c r="J187" s="10">
        <f t="shared" si="83"/>
        <v>33459.240000000005</v>
      </c>
      <c r="K187" s="11">
        <f t="shared" si="1"/>
        <v>7.09633934252386</v>
      </c>
    </row>
    <row r="188" spans="1:11" ht="48.75" customHeight="1" outlineLevel="5">
      <c r="A188" s="12" t="s">
        <v>351</v>
      </c>
      <c r="B188" s="13" t="s">
        <v>352</v>
      </c>
      <c r="C188" s="14">
        <f>SUM(D188+E188+F188)</f>
        <v>156500</v>
      </c>
      <c r="D188" s="14"/>
      <c r="E188" s="14"/>
      <c r="F188" s="23">
        <v>156500</v>
      </c>
      <c r="G188" s="14">
        <f>SUM(H188+I188+J188)</f>
        <v>0</v>
      </c>
      <c r="H188" s="14"/>
      <c r="I188" s="14"/>
      <c r="J188" s="14"/>
      <c r="K188" s="16">
        <f t="shared" si="1"/>
        <v>0</v>
      </c>
    </row>
    <row r="189" spans="1:11" ht="48.75" customHeight="1" outlineLevel="5">
      <c r="A189" s="12" t="s">
        <v>353</v>
      </c>
      <c r="B189" s="13" t="s">
        <v>354</v>
      </c>
      <c r="C189" s="14">
        <f>SUM(D189+E189+F189)</f>
        <v>50000</v>
      </c>
      <c r="D189" s="14"/>
      <c r="E189" s="14"/>
      <c r="F189" s="23">
        <v>50000</v>
      </c>
      <c r="G189" s="14">
        <f>SUM(H189+I189+J189)</f>
        <v>8000</v>
      </c>
      <c r="H189" s="14"/>
      <c r="I189" s="14"/>
      <c r="J189" s="14">
        <v>8000</v>
      </c>
      <c r="K189" s="16">
        <f t="shared" si="1"/>
        <v>16</v>
      </c>
    </row>
    <row r="190" spans="1:11" ht="78.75" outlineLevel="5">
      <c r="A190" s="12" t="s">
        <v>355</v>
      </c>
      <c r="B190" s="13" t="s">
        <v>356</v>
      </c>
      <c r="C190" s="14">
        <f>SUM(D190+E190+F190)</f>
        <v>50000</v>
      </c>
      <c r="D190" s="14"/>
      <c r="E190" s="14"/>
      <c r="F190" s="23">
        <v>50000</v>
      </c>
      <c r="G190" s="14">
        <f>SUM(H190+I190+J190)</f>
        <v>0</v>
      </c>
      <c r="H190" s="14"/>
      <c r="I190" s="14"/>
      <c r="J190" s="14"/>
      <c r="K190" s="16">
        <f t="shared" si="1"/>
        <v>0</v>
      </c>
    </row>
    <row r="191" spans="1:11" ht="47.25" outlineLevel="5">
      <c r="A191" s="12" t="s">
        <v>357</v>
      </c>
      <c r="B191" s="13" t="s">
        <v>358</v>
      </c>
      <c r="C191" s="14">
        <f>SUM(D191+E191+F191)</f>
        <v>215000</v>
      </c>
      <c r="D191" s="14"/>
      <c r="E191" s="14"/>
      <c r="F191" s="23">
        <v>215000</v>
      </c>
      <c r="G191" s="14">
        <f>SUM(H191+I191+J191)</f>
        <v>25459.24</v>
      </c>
      <c r="H191" s="14"/>
      <c r="I191" s="14"/>
      <c r="J191" s="14">
        <v>25459.24</v>
      </c>
      <c r="K191" s="16">
        <f t="shared" si="1"/>
        <v>11.841506976744187</v>
      </c>
    </row>
    <row r="192" spans="1:11" ht="47.25" outlineLevel="2">
      <c r="A192" s="8" t="s">
        <v>359</v>
      </c>
      <c r="B192" s="9" t="s">
        <v>360</v>
      </c>
      <c r="C192" s="10">
        <f aca="true" t="shared" si="84" ref="C192:J192">SUM(C193)</f>
        <v>140000</v>
      </c>
      <c r="D192" s="10">
        <f t="shared" si="84"/>
        <v>0</v>
      </c>
      <c r="E192" s="10">
        <f t="shared" si="84"/>
        <v>0</v>
      </c>
      <c r="F192" s="10">
        <f t="shared" si="84"/>
        <v>140000</v>
      </c>
      <c r="G192" s="10">
        <f t="shared" si="84"/>
        <v>27500</v>
      </c>
      <c r="H192" s="10">
        <f t="shared" si="84"/>
        <v>0</v>
      </c>
      <c r="I192" s="10">
        <f t="shared" si="84"/>
        <v>0</v>
      </c>
      <c r="J192" s="10">
        <f t="shared" si="84"/>
        <v>27500</v>
      </c>
      <c r="K192" s="11">
        <f t="shared" si="1"/>
        <v>19.642857142857142</v>
      </c>
    </row>
    <row r="193" spans="1:11" ht="30.75" customHeight="1" outlineLevel="4">
      <c r="A193" s="8" t="s">
        <v>361</v>
      </c>
      <c r="B193" s="9" t="s">
        <v>362</v>
      </c>
      <c r="C193" s="10">
        <f aca="true" t="shared" si="85" ref="C193:J193">SUM(C194:C196)</f>
        <v>140000</v>
      </c>
      <c r="D193" s="10">
        <f t="shared" si="85"/>
        <v>0</v>
      </c>
      <c r="E193" s="10">
        <f t="shared" si="85"/>
        <v>0</v>
      </c>
      <c r="F193" s="10">
        <f t="shared" si="85"/>
        <v>140000</v>
      </c>
      <c r="G193" s="10">
        <f t="shared" si="85"/>
        <v>27500</v>
      </c>
      <c r="H193" s="10">
        <f t="shared" si="85"/>
        <v>0</v>
      </c>
      <c r="I193" s="10">
        <f t="shared" si="85"/>
        <v>0</v>
      </c>
      <c r="J193" s="10">
        <f t="shared" si="85"/>
        <v>27500</v>
      </c>
      <c r="K193" s="11">
        <f t="shared" si="1"/>
        <v>19.642857142857142</v>
      </c>
    </row>
    <row r="194" spans="1:11" ht="47.25" outlineLevel="5">
      <c r="A194" s="12" t="s">
        <v>363</v>
      </c>
      <c r="B194" s="13" t="s">
        <v>364</v>
      </c>
      <c r="C194" s="14">
        <f>SUM(D194+E194+F194)</f>
        <v>50000</v>
      </c>
      <c r="D194" s="14"/>
      <c r="E194" s="14"/>
      <c r="F194" s="23">
        <v>50000</v>
      </c>
      <c r="G194" s="14">
        <f>SUM(H194+I194+J194)</f>
        <v>27500</v>
      </c>
      <c r="H194" s="14"/>
      <c r="I194" s="14"/>
      <c r="J194" s="23">
        <v>27500</v>
      </c>
      <c r="K194" s="16">
        <f t="shared" si="1"/>
        <v>55.00000000000001</v>
      </c>
    </row>
    <row r="195" spans="1:11" ht="47.25" outlineLevel="5">
      <c r="A195" s="12" t="s">
        <v>365</v>
      </c>
      <c r="B195" s="13" t="s">
        <v>366</v>
      </c>
      <c r="C195" s="14">
        <f>SUM(D195+E195+F195)</f>
        <v>60000</v>
      </c>
      <c r="D195" s="14"/>
      <c r="E195" s="14"/>
      <c r="F195" s="23">
        <v>60000</v>
      </c>
      <c r="G195" s="14">
        <f>SUM(H195+I195+J195)</f>
        <v>0</v>
      </c>
      <c r="H195" s="14"/>
      <c r="I195" s="14"/>
      <c r="J195" s="23"/>
      <c r="K195" s="16">
        <f t="shared" si="1"/>
        <v>0</v>
      </c>
    </row>
    <row r="196" spans="1:11" ht="31.5" outlineLevel="5">
      <c r="A196" s="12" t="s">
        <v>367</v>
      </c>
      <c r="B196" s="13" t="s">
        <v>368</v>
      </c>
      <c r="C196" s="14">
        <f>SUM(D196+E196+F196)</f>
        <v>30000</v>
      </c>
      <c r="D196" s="14"/>
      <c r="E196" s="14"/>
      <c r="F196" s="23">
        <v>30000</v>
      </c>
      <c r="G196" s="14">
        <f>SUM(H196+I196+J196)</f>
        <v>0</v>
      </c>
      <c r="H196" s="14"/>
      <c r="I196" s="14"/>
      <c r="J196" s="23"/>
      <c r="K196" s="16">
        <f t="shared" si="1"/>
        <v>0</v>
      </c>
    </row>
    <row r="197" spans="1:11" ht="63" outlineLevel="1">
      <c r="A197" s="8" t="s">
        <v>369</v>
      </c>
      <c r="B197" s="9" t="s">
        <v>370</v>
      </c>
      <c r="C197" s="10">
        <f aca="true" t="shared" si="86" ref="C197:J198">SUM(C198)</f>
        <v>75000</v>
      </c>
      <c r="D197" s="10">
        <f t="shared" si="86"/>
        <v>0</v>
      </c>
      <c r="E197" s="10">
        <f t="shared" si="86"/>
        <v>0</v>
      </c>
      <c r="F197" s="10">
        <f t="shared" si="86"/>
        <v>75000</v>
      </c>
      <c r="G197" s="10">
        <f t="shared" si="86"/>
        <v>0</v>
      </c>
      <c r="H197" s="10">
        <f t="shared" si="86"/>
        <v>0</v>
      </c>
      <c r="I197" s="10">
        <f t="shared" si="86"/>
        <v>0</v>
      </c>
      <c r="J197" s="10">
        <f t="shared" si="86"/>
        <v>0</v>
      </c>
      <c r="K197" s="11">
        <f t="shared" si="1"/>
        <v>0</v>
      </c>
    </row>
    <row r="198" spans="1:11" ht="47.25" outlineLevel="2">
      <c r="A198" s="8" t="s">
        <v>371</v>
      </c>
      <c r="B198" s="9" t="s">
        <v>372</v>
      </c>
      <c r="C198" s="10">
        <f t="shared" si="86"/>
        <v>75000</v>
      </c>
      <c r="D198" s="10">
        <f t="shared" si="86"/>
        <v>0</v>
      </c>
      <c r="E198" s="10">
        <f t="shared" si="86"/>
        <v>0</v>
      </c>
      <c r="F198" s="10">
        <f t="shared" si="86"/>
        <v>75000</v>
      </c>
      <c r="G198" s="10">
        <f t="shared" si="86"/>
        <v>0</v>
      </c>
      <c r="H198" s="10">
        <f t="shared" si="86"/>
        <v>0</v>
      </c>
      <c r="I198" s="10">
        <f t="shared" si="86"/>
        <v>0</v>
      </c>
      <c r="J198" s="10">
        <f t="shared" si="86"/>
        <v>0</v>
      </c>
      <c r="K198" s="11">
        <f t="shared" si="1"/>
        <v>0</v>
      </c>
    </row>
    <row r="199" spans="1:11" ht="110.25" outlineLevel="4">
      <c r="A199" s="8" t="s">
        <v>373</v>
      </c>
      <c r="B199" s="9" t="s">
        <v>374</v>
      </c>
      <c r="C199" s="10">
        <f aca="true" t="shared" si="87" ref="C199:J199">SUM(C200:C200)</f>
        <v>75000</v>
      </c>
      <c r="D199" s="10">
        <f t="shared" si="87"/>
        <v>0</v>
      </c>
      <c r="E199" s="10">
        <f t="shared" si="87"/>
        <v>0</v>
      </c>
      <c r="F199" s="10">
        <f t="shared" si="87"/>
        <v>75000</v>
      </c>
      <c r="G199" s="10">
        <f t="shared" si="87"/>
        <v>0</v>
      </c>
      <c r="H199" s="10">
        <f t="shared" si="87"/>
        <v>0</v>
      </c>
      <c r="I199" s="10">
        <f t="shared" si="87"/>
        <v>0</v>
      </c>
      <c r="J199" s="10">
        <f t="shared" si="87"/>
        <v>0</v>
      </c>
      <c r="K199" s="11">
        <f t="shared" si="1"/>
        <v>0</v>
      </c>
    </row>
    <row r="200" spans="1:11" ht="35.25" customHeight="1" outlineLevel="5">
      <c r="A200" s="12" t="s">
        <v>375</v>
      </c>
      <c r="B200" s="13" t="s">
        <v>376</v>
      </c>
      <c r="C200" s="14">
        <f>SUM(D200+E200+F200)</f>
        <v>75000</v>
      </c>
      <c r="D200" s="14"/>
      <c r="E200" s="14"/>
      <c r="F200" s="15">
        <v>75000</v>
      </c>
      <c r="G200" s="14">
        <f>SUM(H200+I200+J200)</f>
        <v>0</v>
      </c>
      <c r="H200" s="14"/>
      <c r="I200" s="14"/>
      <c r="J200" s="15"/>
      <c r="K200" s="16">
        <f t="shared" si="1"/>
        <v>0</v>
      </c>
    </row>
    <row r="201" spans="1:11" ht="63" outlineLevel="1">
      <c r="A201" s="8" t="s">
        <v>377</v>
      </c>
      <c r="B201" s="9" t="s">
        <v>378</v>
      </c>
      <c r="C201" s="10">
        <f aca="true" t="shared" si="88" ref="C201:J202">SUM(C202)</f>
        <v>110000</v>
      </c>
      <c r="D201" s="10">
        <f t="shared" si="88"/>
        <v>0</v>
      </c>
      <c r="E201" s="10">
        <f t="shared" si="88"/>
        <v>0</v>
      </c>
      <c r="F201" s="10">
        <f t="shared" si="88"/>
        <v>110000</v>
      </c>
      <c r="G201" s="10">
        <f t="shared" si="88"/>
        <v>27755</v>
      </c>
      <c r="H201" s="10">
        <f t="shared" si="88"/>
        <v>0</v>
      </c>
      <c r="I201" s="10">
        <f t="shared" si="88"/>
        <v>0</v>
      </c>
      <c r="J201" s="10">
        <f t="shared" si="88"/>
        <v>27755</v>
      </c>
      <c r="K201" s="11">
        <f t="shared" si="1"/>
        <v>25.231818181818184</v>
      </c>
    </row>
    <row r="202" spans="1:11" ht="47.25" outlineLevel="2">
      <c r="A202" s="8" t="s">
        <v>379</v>
      </c>
      <c r="B202" s="9" t="s">
        <v>380</v>
      </c>
      <c r="C202" s="10">
        <f t="shared" si="88"/>
        <v>110000</v>
      </c>
      <c r="D202" s="10">
        <f t="shared" si="88"/>
        <v>0</v>
      </c>
      <c r="E202" s="10">
        <f t="shared" si="88"/>
        <v>0</v>
      </c>
      <c r="F202" s="10">
        <f t="shared" si="88"/>
        <v>110000</v>
      </c>
      <c r="G202" s="10">
        <f t="shared" si="88"/>
        <v>27755</v>
      </c>
      <c r="H202" s="10">
        <f t="shared" si="88"/>
        <v>0</v>
      </c>
      <c r="I202" s="10">
        <f t="shared" si="88"/>
        <v>0</v>
      </c>
      <c r="J202" s="10">
        <f t="shared" si="88"/>
        <v>27755</v>
      </c>
      <c r="K202" s="11">
        <f t="shared" si="1"/>
        <v>25.231818181818184</v>
      </c>
    </row>
    <row r="203" spans="1:11" ht="31.5" outlineLevel="4">
      <c r="A203" s="8" t="s">
        <v>381</v>
      </c>
      <c r="B203" s="9" t="s">
        <v>382</v>
      </c>
      <c r="C203" s="10">
        <f>SUM(C204:C206)</f>
        <v>110000</v>
      </c>
      <c r="D203" s="10">
        <f aca="true" t="shared" si="89" ref="D203:J203">SUM(D204:D206)</f>
        <v>0</v>
      </c>
      <c r="E203" s="10">
        <f t="shared" si="89"/>
        <v>0</v>
      </c>
      <c r="F203" s="10">
        <f t="shared" si="89"/>
        <v>110000</v>
      </c>
      <c r="G203" s="10">
        <f t="shared" si="89"/>
        <v>27755</v>
      </c>
      <c r="H203" s="10">
        <f t="shared" si="89"/>
        <v>0</v>
      </c>
      <c r="I203" s="10">
        <f t="shared" si="89"/>
        <v>0</v>
      </c>
      <c r="J203" s="10">
        <f t="shared" si="89"/>
        <v>27755</v>
      </c>
      <c r="K203" s="11">
        <f t="shared" si="1"/>
        <v>25.231818181818184</v>
      </c>
    </row>
    <row r="204" spans="1:11" ht="15.75" outlineLevel="4">
      <c r="A204" s="52" t="s">
        <v>450</v>
      </c>
      <c r="B204" s="54" t="s">
        <v>451</v>
      </c>
      <c r="C204" s="14">
        <f>SUM(D204+E204+F204)</f>
        <v>0</v>
      </c>
      <c r="D204" s="14"/>
      <c r="E204" s="14"/>
      <c r="F204" s="23"/>
      <c r="G204" s="14">
        <f>SUM(H204+I204+J204)</f>
        <v>0</v>
      </c>
      <c r="H204" s="14"/>
      <c r="I204" s="14"/>
      <c r="J204" s="14"/>
      <c r="K204" s="16" t="e">
        <f t="shared" si="1"/>
        <v>#DIV/0!</v>
      </c>
    </row>
    <row r="205" spans="1:11" ht="47.25" outlineLevel="5">
      <c r="A205" s="12" t="s">
        <v>383</v>
      </c>
      <c r="B205" s="13" t="s">
        <v>384</v>
      </c>
      <c r="C205" s="14">
        <f>SUM(D205+E205+F205)</f>
        <v>25000</v>
      </c>
      <c r="D205" s="14"/>
      <c r="E205" s="14"/>
      <c r="F205" s="23">
        <v>25000</v>
      </c>
      <c r="G205" s="14">
        <f>SUM(H205+I205+J205)</f>
        <v>1400</v>
      </c>
      <c r="H205" s="14"/>
      <c r="I205" s="14"/>
      <c r="J205" s="14">
        <v>1400</v>
      </c>
      <c r="K205" s="16">
        <f t="shared" si="1"/>
        <v>5.6000000000000005</v>
      </c>
    </row>
    <row r="206" spans="1:11" ht="47.25" outlineLevel="5">
      <c r="A206" s="12" t="s">
        <v>385</v>
      </c>
      <c r="B206" s="13" t="s">
        <v>386</v>
      </c>
      <c r="C206" s="14">
        <f>SUM(D206+E206+F206)</f>
        <v>85000</v>
      </c>
      <c r="D206" s="14"/>
      <c r="E206" s="14"/>
      <c r="F206" s="23">
        <v>85000</v>
      </c>
      <c r="G206" s="14">
        <f>SUM(H206+I206+J206)</f>
        <v>26355</v>
      </c>
      <c r="H206" s="14"/>
      <c r="I206" s="14"/>
      <c r="J206" s="14">
        <v>26355</v>
      </c>
      <c r="K206" s="16">
        <f t="shared" si="1"/>
        <v>31.00588235294118</v>
      </c>
    </row>
    <row r="207" spans="1:11" ht="63" outlineLevel="1">
      <c r="A207" s="62" t="s">
        <v>387</v>
      </c>
      <c r="B207" s="63" t="s">
        <v>388</v>
      </c>
      <c r="C207" s="64">
        <f aca="true" t="shared" si="90" ref="C207:J207">SUM(C208+C211)</f>
        <v>1138017</v>
      </c>
      <c r="D207" s="64">
        <f t="shared" si="90"/>
        <v>786629.29</v>
      </c>
      <c r="E207" s="10">
        <f t="shared" si="90"/>
        <v>286827.71</v>
      </c>
      <c r="F207" s="10">
        <f t="shared" si="90"/>
        <v>64560</v>
      </c>
      <c r="G207" s="10">
        <f t="shared" si="90"/>
        <v>14560</v>
      </c>
      <c r="H207" s="10">
        <f t="shared" si="90"/>
        <v>0</v>
      </c>
      <c r="I207" s="10">
        <f t="shared" si="90"/>
        <v>0</v>
      </c>
      <c r="J207" s="10">
        <f t="shared" si="90"/>
        <v>14560</v>
      </c>
      <c r="K207" s="11">
        <f t="shared" si="1"/>
        <v>1.2794184972632219</v>
      </c>
    </row>
    <row r="208" spans="1:11" ht="47.25" outlineLevel="2">
      <c r="A208" s="8" t="s">
        <v>389</v>
      </c>
      <c r="B208" s="9" t="s">
        <v>390</v>
      </c>
      <c r="C208" s="10">
        <f aca="true" t="shared" si="91" ref="C208:J209">SUM(C209)</f>
        <v>1073457</v>
      </c>
      <c r="D208" s="10">
        <f t="shared" si="91"/>
        <v>786629.29</v>
      </c>
      <c r="E208" s="10">
        <f t="shared" si="91"/>
        <v>286827.71</v>
      </c>
      <c r="F208" s="10">
        <f t="shared" si="91"/>
        <v>0</v>
      </c>
      <c r="G208" s="10">
        <f t="shared" si="91"/>
        <v>0</v>
      </c>
      <c r="H208" s="10">
        <f t="shared" si="91"/>
        <v>0</v>
      </c>
      <c r="I208" s="10">
        <f t="shared" si="91"/>
        <v>0</v>
      </c>
      <c r="J208" s="10">
        <f t="shared" si="91"/>
        <v>0</v>
      </c>
      <c r="K208" s="11">
        <f t="shared" si="1"/>
        <v>0</v>
      </c>
    </row>
    <row r="209" spans="1:11" ht="63" outlineLevel="4">
      <c r="A209" s="27" t="s">
        <v>391</v>
      </c>
      <c r="B209" s="28" t="s">
        <v>392</v>
      </c>
      <c r="C209" s="29">
        <f t="shared" si="91"/>
        <v>1073457</v>
      </c>
      <c r="D209" s="29">
        <f t="shared" si="91"/>
        <v>786629.29</v>
      </c>
      <c r="E209" s="29">
        <f t="shared" si="91"/>
        <v>286827.71</v>
      </c>
      <c r="F209" s="29">
        <f t="shared" si="91"/>
        <v>0</v>
      </c>
      <c r="G209" s="10">
        <f t="shared" si="91"/>
        <v>0</v>
      </c>
      <c r="H209" s="10">
        <f t="shared" si="91"/>
        <v>0</v>
      </c>
      <c r="I209" s="10">
        <f t="shared" si="91"/>
        <v>0</v>
      </c>
      <c r="J209" s="10">
        <f t="shared" si="91"/>
        <v>0</v>
      </c>
      <c r="K209" s="11">
        <f t="shared" si="1"/>
        <v>0</v>
      </c>
    </row>
    <row r="210" spans="1:11" ht="78.75" customHeight="1" outlineLevel="5">
      <c r="A210" s="30" t="s">
        <v>393</v>
      </c>
      <c r="B210" s="31" t="s">
        <v>394</v>
      </c>
      <c r="C210" s="14">
        <f>SUM(D210+E210+F210)</f>
        <v>1073457</v>
      </c>
      <c r="D210" s="14">
        <v>786629.29</v>
      </c>
      <c r="E210" s="14">
        <v>286827.71</v>
      </c>
      <c r="F210" s="15"/>
      <c r="G210" s="14">
        <f>SUM(H210+I210+J210)</f>
        <v>0</v>
      </c>
      <c r="H210" s="58"/>
      <c r="I210" s="58"/>
      <c r="J210" s="59"/>
      <c r="K210" s="16">
        <f t="shared" si="1"/>
        <v>0</v>
      </c>
    </row>
    <row r="211" spans="1:11" ht="66" customHeight="1" outlineLevel="5">
      <c r="A211" s="20" t="s">
        <v>395</v>
      </c>
      <c r="B211" s="21" t="s">
        <v>396</v>
      </c>
      <c r="C211" s="10">
        <f aca="true" t="shared" si="92" ref="C211:J212">SUM(C212)</f>
        <v>64560</v>
      </c>
      <c r="D211" s="10">
        <f t="shared" si="92"/>
        <v>0</v>
      </c>
      <c r="E211" s="10">
        <f t="shared" si="92"/>
        <v>0</v>
      </c>
      <c r="F211" s="10">
        <f t="shared" si="92"/>
        <v>64560</v>
      </c>
      <c r="G211" s="10">
        <f t="shared" si="92"/>
        <v>14560</v>
      </c>
      <c r="H211" s="10">
        <f t="shared" si="92"/>
        <v>0</v>
      </c>
      <c r="I211" s="10">
        <f t="shared" si="92"/>
        <v>0</v>
      </c>
      <c r="J211" s="10">
        <f t="shared" si="92"/>
        <v>14560</v>
      </c>
      <c r="K211" s="11">
        <f t="shared" si="1"/>
        <v>22.55266418835192</v>
      </c>
    </row>
    <row r="212" spans="1:11" ht="60.75" customHeight="1" outlineLevel="5">
      <c r="A212" s="20" t="s">
        <v>397</v>
      </c>
      <c r="B212" s="21" t="s">
        <v>398</v>
      </c>
      <c r="C212" s="10">
        <f t="shared" si="92"/>
        <v>64560</v>
      </c>
      <c r="D212" s="10">
        <f t="shared" si="92"/>
        <v>0</v>
      </c>
      <c r="E212" s="10">
        <f t="shared" si="92"/>
        <v>0</v>
      </c>
      <c r="F212" s="10">
        <f t="shared" si="92"/>
        <v>64560</v>
      </c>
      <c r="G212" s="10">
        <f t="shared" si="92"/>
        <v>14560</v>
      </c>
      <c r="H212" s="10">
        <f t="shared" si="92"/>
        <v>0</v>
      </c>
      <c r="I212" s="10">
        <f t="shared" si="92"/>
        <v>0</v>
      </c>
      <c r="J212" s="10">
        <f t="shared" si="92"/>
        <v>14560</v>
      </c>
      <c r="K212" s="11">
        <f t="shared" si="1"/>
        <v>22.55266418835192</v>
      </c>
    </row>
    <row r="213" spans="1:11" ht="36.75" customHeight="1" outlineLevel="5">
      <c r="A213" s="19" t="s">
        <v>399</v>
      </c>
      <c r="B213" s="22" t="s">
        <v>400</v>
      </c>
      <c r="C213" s="14">
        <f>SUM(D213+E213+F213)</f>
        <v>64560</v>
      </c>
      <c r="D213" s="14"/>
      <c r="E213" s="14"/>
      <c r="F213" s="15">
        <v>64560</v>
      </c>
      <c r="G213" s="14">
        <f>SUM(H213+I213+J213)</f>
        <v>14560</v>
      </c>
      <c r="H213" s="14"/>
      <c r="I213" s="14"/>
      <c r="J213" s="15">
        <v>14560</v>
      </c>
      <c r="K213" s="16">
        <f t="shared" si="1"/>
        <v>22.55266418835192</v>
      </c>
    </row>
    <row r="214" spans="1:11" ht="21.75" customHeight="1" outlineLevel="5">
      <c r="A214" s="66" t="s">
        <v>401</v>
      </c>
      <c r="B214" s="66"/>
      <c r="C214" s="33">
        <f aca="true" t="shared" si="93" ref="C214:J214">SUM(C7+C60+C78+C82+C98+C104+C120+C129+C144+C149+C156+C185+C197+C201+C207)</f>
        <v>202683382.57</v>
      </c>
      <c r="D214" s="33">
        <f t="shared" si="93"/>
        <v>5080305.47</v>
      </c>
      <c r="E214" s="33">
        <f t="shared" si="93"/>
        <v>89811856.72</v>
      </c>
      <c r="F214" s="33">
        <f t="shared" si="93"/>
        <v>107791220.38</v>
      </c>
      <c r="G214" s="10">
        <f t="shared" si="93"/>
        <v>43885956.53000001</v>
      </c>
      <c r="H214" s="10">
        <f t="shared" si="93"/>
        <v>0</v>
      </c>
      <c r="I214" s="10">
        <f t="shared" si="93"/>
        <v>18927055.310000002</v>
      </c>
      <c r="J214" s="10">
        <f t="shared" si="93"/>
        <v>24958901.22</v>
      </c>
      <c r="K214" s="11">
        <f t="shared" si="1"/>
        <v>21.65246897576484</v>
      </c>
    </row>
    <row r="215" spans="1:11" ht="21.75" customHeight="1" outlineLevel="5">
      <c r="A215" s="32" t="s">
        <v>402</v>
      </c>
      <c r="B215" s="34"/>
      <c r="C215" s="14">
        <f aca="true" t="shared" si="94" ref="C215:K215">SUM(C214/C240)*100</f>
        <v>98.01789413441072</v>
      </c>
      <c r="D215" s="14">
        <f t="shared" si="94"/>
        <v>98.28973719753948</v>
      </c>
      <c r="E215" s="14">
        <f t="shared" si="94"/>
        <v>97.1795739929323</v>
      </c>
      <c r="F215" s="14">
        <f t="shared" si="94"/>
        <v>98.71454934205039</v>
      </c>
      <c r="G215" s="14">
        <f t="shared" si="94"/>
        <v>98.32408763407297</v>
      </c>
      <c r="H215" s="14" t="e">
        <f t="shared" si="94"/>
        <v>#DIV/0!</v>
      </c>
      <c r="I215" s="14">
        <f t="shared" si="94"/>
        <v>98.76842237495066</v>
      </c>
      <c r="J215" s="14">
        <f t="shared" si="94"/>
        <v>97.98979209689045</v>
      </c>
      <c r="K215" s="14">
        <f t="shared" si="94"/>
        <v>100.31238530715866</v>
      </c>
    </row>
    <row r="216" spans="1:11" ht="63" outlineLevel="1">
      <c r="A216" s="8" t="s">
        <v>403</v>
      </c>
      <c r="B216" s="9" t="s">
        <v>404</v>
      </c>
      <c r="C216" s="10">
        <f aca="true" t="shared" si="95" ref="C216:J216">SUM(C217)</f>
        <v>2355942.44</v>
      </c>
      <c r="D216" s="10">
        <f t="shared" si="95"/>
        <v>82544.42</v>
      </c>
      <c r="E216" s="10">
        <f t="shared" si="95"/>
        <v>956594.02</v>
      </c>
      <c r="F216" s="10">
        <f t="shared" si="95"/>
        <v>1316803.9999999998</v>
      </c>
      <c r="G216" s="10">
        <f t="shared" si="95"/>
        <v>748026.44</v>
      </c>
      <c r="H216" s="10">
        <f t="shared" si="95"/>
        <v>0</v>
      </c>
      <c r="I216" s="10">
        <f t="shared" si="95"/>
        <v>236008</v>
      </c>
      <c r="J216" s="10">
        <f t="shared" si="95"/>
        <v>512018.44</v>
      </c>
      <c r="K216" s="11">
        <f aca="true" t="shared" si="96" ref="K216:K240">SUM(G216/C216)*100</f>
        <v>31.75062460354507</v>
      </c>
    </row>
    <row r="217" spans="1:11" ht="18.75" customHeight="1" outlineLevel="2">
      <c r="A217" s="8" t="s">
        <v>405</v>
      </c>
      <c r="B217" s="9" t="s">
        <v>406</v>
      </c>
      <c r="C217" s="10">
        <f>SUM(C218:C232)</f>
        <v>2355942.44</v>
      </c>
      <c r="D217" s="10">
        <f aca="true" t="shared" si="97" ref="D217:J217">SUM(D218:D232)</f>
        <v>82544.42</v>
      </c>
      <c r="E217" s="10">
        <f t="shared" si="97"/>
        <v>956594.02</v>
      </c>
      <c r="F217" s="10">
        <f t="shared" si="97"/>
        <v>1316803.9999999998</v>
      </c>
      <c r="G217" s="10">
        <f t="shared" si="97"/>
        <v>748026.44</v>
      </c>
      <c r="H217" s="10">
        <f t="shared" si="97"/>
        <v>0</v>
      </c>
      <c r="I217" s="10">
        <f t="shared" si="97"/>
        <v>236008</v>
      </c>
      <c r="J217" s="10">
        <f t="shared" si="97"/>
        <v>512018.44</v>
      </c>
      <c r="K217" s="11">
        <f t="shared" si="96"/>
        <v>31.75062460354507</v>
      </c>
    </row>
    <row r="218" spans="1:11" ht="19.5" customHeight="1" outlineLevel="5">
      <c r="A218" s="12" t="s">
        <v>407</v>
      </c>
      <c r="B218" s="13" t="s">
        <v>408</v>
      </c>
      <c r="C218" s="14">
        <f aca="true" t="shared" si="98" ref="C218:C232">SUM(D218+E218+F218)</f>
        <v>131930.61</v>
      </c>
      <c r="D218" s="14"/>
      <c r="E218" s="14"/>
      <c r="F218" s="23">
        <v>131930.61</v>
      </c>
      <c r="G218" s="14">
        <f aca="true" t="shared" si="99" ref="G218:G232">SUM(H218+I218+J218)</f>
        <v>0</v>
      </c>
      <c r="H218" s="14"/>
      <c r="I218" s="14"/>
      <c r="J218" s="14"/>
      <c r="K218" s="16">
        <f t="shared" si="96"/>
        <v>0</v>
      </c>
    </row>
    <row r="219" spans="1:11" ht="31.5" customHeight="1" outlineLevel="5">
      <c r="A219" s="12" t="s">
        <v>409</v>
      </c>
      <c r="B219" s="13" t="s">
        <v>410</v>
      </c>
      <c r="C219" s="14">
        <f t="shared" si="98"/>
        <v>0</v>
      </c>
      <c r="D219" s="14"/>
      <c r="E219" s="14"/>
      <c r="F219" s="23"/>
      <c r="G219" s="14">
        <f t="shared" si="99"/>
        <v>0</v>
      </c>
      <c r="H219" s="14"/>
      <c r="I219" s="14"/>
      <c r="J219" s="15"/>
      <c r="K219" s="16" t="e">
        <f t="shared" si="96"/>
        <v>#DIV/0!</v>
      </c>
    </row>
    <row r="220" spans="1:11" ht="317.25" customHeight="1" outlineLevel="5">
      <c r="A220" s="35" t="s">
        <v>411</v>
      </c>
      <c r="B220" s="36" t="s">
        <v>412</v>
      </c>
      <c r="C220" s="14">
        <f t="shared" si="98"/>
        <v>0</v>
      </c>
      <c r="D220" s="14"/>
      <c r="E220" s="14"/>
      <c r="F220" s="23"/>
      <c r="G220" s="14">
        <f t="shared" si="99"/>
        <v>0</v>
      </c>
      <c r="H220" s="14"/>
      <c r="I220" s="14"/>
      <c r="J220" s="15"/>
      <c r="K220" s="16" t="e">
        <f t="shared" si="96"/>
        <v>#DIV/0!</v>
      </c>
    </row>
    <row r="221" spans="1:11" ht="31.5" outlineLevel="5">
      <c r="A221" s="12" t="s">
        <v>413</v>
      </c>
      <c r="B221" s="13">
        <v>4190002076</v>
      </c>
      <c r="C221" s="14">
        <f t="shared" si="98"/>
        <v>0</v>
      </c>
      <c r="D221" s="14"/>
      <c r="E221" s="14"/>
      <c r="F221" s="23"/>
      <c r="G221" s="14">
        <f t="shared" si="99"/>
        <v>0</v>
      </c>
      <c r="H221" s="14"/>
      <c r="I221" s="14"/>
      <c r="J221" s="15"/>
      <c r="K221" s="16" t="e">
        <f t="shared" si="96"/>
        <v>#DIV/0!</v>
      </c>
    </row>
    <row r="222" spans="1:11" ht="47.25" outlineLevel="5">
      <c r="A222" s="12" t="s">
        <v>414</v>
      </c>
      <c r="B222" s="13" t="s">
        <v>415</v>
      </c>
      <c r="C222" s="14">
        <f t="shared" si="98"/>
        <v>105600</v>
      </c>
      <c r="D222" s="14"/>
      <c r="E222" s="14"/>
      <c r="F222" s="23">
        <v>105600</v>
      </c>
      <c r="G222" s="14">
        <f t="shared" si="99"/>
        <v>17118.44</v>
      </c>
      <c r="H222" s="14"/>
      <c r="I222" s="14"/>
      <c r="J222" s="15">
        <v>17118.44</v>
      </c>
      <c r="K222" s="16">
        <f t="shared" si="96"/>
        <v>16.210643939393936</v>
      </c>
    </row>
    <row r="223" spans="1:11" ht="45.75" customHeight="1" outlineLevel="5">
      <c r="A223" s="12" t="s">
        <v>463</v>
      </c>
      <c r="B223" s="13" t="s">
        <v>416</v>
      </c>
      <c r="C223" s="14">
        <f t="shared" si="98"/>
        <v>31044</v>
      </c>
      <c r="D223" s="14"/>
      <c r="E223" s="14"/>
      <c r="F223" s="23">
        <v>31044</v>
      </c>
      <c r="G223" s="14">
        <f t="shared" si="99"/>
        <v>0</v>
      </c>
      <c r="H223" s="14"/>
      <c r="I223" s="14"/>
      <c r="J223" s="15"/>
      <c r="K223" s="16">
        <f t="shared" si="96"/>
        <v>0</v>
      </c>
    </row>
    <row r="224" spans="1:11" ht="63.75" customHeight="1" outlineLevel="5">
      <c r="A224" s="12" t="s">
        <v>417</v>
      </c>
      <c r="B224" s="13" t="s">
        <v>418</v>
      </c>
      <c r="C224" s="14">
        <f t="shared" si="98"/>
        <v>0</v>
      </c>
      <c r="D224" s="14"/>
      <c r="E224" s="14"/>
      <c r="F224" s="23"/>
      <c r="G224" s="14">
        <f t="shared" si="99"/>
        <v>0</v>
      </c>
      <c r="H224" s="14"/>
      <c r="I224" s="14"/>
      <c r="J224" s="15"/>
      <c r="K224" s="16" t="e">
        <f t="shared" si="96"/>
        <v>#DIV/0!</v>
      </c>
    </row>
    <row r="225" spans="1:11" ht="47.25" outlineLevel="5">
      <c r="A225" s="12" t="s">
        <v>419</v>
      </c>
      <c r="B225" s="13" t="s">
        <v>420</v>
      </c>
      <c r="C225" s="14">
        <f t="shared" si="98"/>
        <v>913852</v>
      </c>
      <c r="D225" s="14"/>
      <c r="E225" s="14"/>
      <c r="F225" s="23">
        <v>913852</v>
      </c>
      <c r="G225" s="14">
        <f t="shared" si="99"/>
        <v>460000</v>
      </c>
      <c r="H225" s="14"/>
      <c r="I225" s="14"/>
      <c r="J225" s="15">
        <v>460000</v>
      </c>
      <c r="K225" s="16">
        <f t="shared" si="96"/>
        <v>50.33637831946529</v>
      </c>
    </row>
    <row r="226" spans="1:11" ht="110.25" customHeight="1" outlineLevel="5">
      <c r="A226" s="12" t="s">
        <v>421</v>
      </c>
      <c r="B226" s="13" t="s">
        <v>422</v>
      </c>
      <c r="C226" s="14">
        <f t="shared" si="98"/>
        <v>80000</v>
      </c>
      <c r="D226" s="14"/>
      <c r="E226" s="14"/>
      <c r="F226" s="23">
        <v>80000</v>
      </c>
      <c r="G226" s="14">
        <f t="shared" si="99"/>
        <v>0</v>
      </c>
      <c r="H226" s="14"/>
      <c r="I226" s="14"/>
      <c r="J226" s="15"/>
      <c r="K226" s="16">
        <f t="shared" si="96"/>
        <v>0</v>
      </c>
    </row>
    <row r="227" spans="1:11" ht="93.75" customHeight="1" outlineLevel="5">
      <c r="A227" s="12" t="s">
        <v>423</v>
      </c>
      <c r="B227" s="13" t="s">
        <v>424</v>
      </c>
      <c r="C227" s="14">
        <f t="shared" si="98"/>
        <v>944033</v>
      </c>
      <c r="D227" s="14"/>
      <c r="E227" s="14">
        <v>944033</v>
      </c>
      <c r="F227" s="37"/>
      <c r="G227" s="14">
        <f t="shared" si="99"/>
        <v>236008</v>
      </c>
      <c r="H227" s="14"/>
      <c r="I227" s="14">
        <v>236008</v>
      </c>
      <c r="J227" s="15"/>
      <c r="K227" s="16">
        <f t="shared" si="96"/>
        <v>24.999973517874903</v>
      </c>
    </row>
    <row r="228" spans="1:11" ht="47.25" outlineLevel="5">
      <c r="A228" s="12" t="s">
        <v>425</v>
      </c>
      <c r="B228" s="13" t="s">
        <v>426</v>
      </c>
      <c r="C228" s="14">
        <f t="shared" si="98"/>
        <v>6348</v>
      </c>
      <c r="D228" s="14"/>
      <c r="E228" s="14">
        <v>6348</v>
      </c>
      <c r="F228" s="37"/>
      <c r="G228" s="14">
        <f t="shared" si="99"/>
        <v>0</v>
      </c>
      <c r="H228" s="14"/>
      <c r="I228" s="14"/>
      <c r="J228" s="15"/>
      <c r="K228" s="16">
        <f t="shared" si="96"/>
        <v>0</v>
      </c>
    </row>
    <row r="229" spans="1:11" ht="32.25" customHeight="1" outlineLevel="5">
      <c r="A229" s="12" t="s">
        <v>427</v>
      </c>
      <c r="B229" s="13" t="s">
        <v>428</v>
      </c>
      <c r="C229" s="14">
        <f t="shared" si="98"/>
        <v>20</v>
      </c>
      <c r="D229" s="14"/>
      <c r="E229" s="14"/>
      <c r="F229" s="15">
        <v>20</v>
      </c>
      <c r="G229" s="14">
        <f t="shared" si="99"/>
        <v>0</v>
      </c>
      <c r="H229" s="14"/>
      <c r="I229" s="14"/>
      <c r="J229" s="15"/>
      <c r="K229" s="16">
        <f t="shared" si="96"/>
        <v>0</v>
      </c>
    </row>
    <row r="230" spans="1:11" ht="78" customHeight="1" outlineLevel="5">
      <c r="A230" s="12" t="s">
        <v>464</v>
      </c>
      <c r="B230" s="13" t="s">
        <v>465</v>
      </c>
      <c r="C230" s="14">
        <f t="shared" si="98"/>
        <v>93428.88</v>
      </c>
      <c r="D230" s="14">
        <v>82544.42</v>
      </c>
      <c r="E230" s="14">
        <v>6213.02</v>
      </c>
      <c r="F230" s="15">
        <v>4671.44</v>
      </c>
      <c r="G230" s="14"/>
      <c r="H230" s="14"/>
      <c r="I230" s="14"/>
      <c r="J230" s="15"/>
      <c r="K230" s="16"/>
    </row>
    <row r="231" spans="1:11" ht="78.75" outlineLevel="5">
      <c r="A231" s="12" t="s">
        <v>429</v>
      </c>
      <c r="B231" s="38" t="s">
        <v>430</v>
      </c>
      <c r="C231" s="14">
        <f t="shared" si="98"/>
        <v>49685.95</v>
      </c>
      <c r="D231" s="14"/>
      <c r="E231" s="14"/>
      <c r="F231" s="15">
        <v>49685.95</v>
      </c>
      <c r="G231" s="14">
        <f t="shared" si="99"/>
        <v>34900</v>
      </c>
      <c r="H231" s="14"/>
      <c r="I231" s="14"/>
      <c r="J231" s="15">
        <v>34900</v>
      </c>
      <c r="K231" s="16">
        <f t="shared" si="96"/>
        <v>70.24118488224539</v>
      </c>
    </row>
    <row r="232" spans="1:11" ht="63" outlineLevel="5">
      <c r="A232" s="56" t="s">
        <v>452</v>
      </c>
      <c r="B232" s="54" t="s">
        <v>453</v>
      </c>
      <c r="C232" s="14">
        <f t="shared" si="98"/>
        <v>0</v>
      </c>
      <c r="D232" s="14"/>
      <c r="E232" s="14"/>
      <c r="F232" s="15"/>
      <c r="G232" s="14">
        <f t="shared" si="99"/>
        <v>0</v>
      </c>
      <c r="H232" s="14"/>
      <c r="I232" s="14"/>
      <c r="J232" s="15"/>
      <c r="K232" s="16" t="e">
        <f t="shared" si="96"/>
        <v>#DIV/0!</v>
      </c>
    </row>
    <row r="233" spans="1:11" ht="78" customHeight="1" outlineLevel="1">
      <c r="A233" s="8" t="s">
        <v>431</v>
      </c>
      <c r="B233" s="39" t="s">
        <v>432</v>
      </c>
      <c r="C233" s="10">
        <f aca="true" t="shared" si="100" ref="C233:J234">SUM(C234)</f>
        <v>5854</v>
      </c>
      <c r="D233" s="10">
        <f t="shared" si="100"/>
        <v>5854</v>
      </c>
      <c r="E233" s="10">
        <f t="shared" si="100"/>
        <v>0</v>
      </c>
      <c r="F233" s="10">
        <f t="shared" si="100"/>
        <v>0</v>
      </c>
      <c r="G233" s="10">
        <f t="shared" si="100"/>
        <v>0</v>
      </c>
      <c r="H233" s="10">
        <f t="shared" si="100"/>
        <v>0</v>
      </c>
      <c r="I233" s="10">
        <f t="shared" si="100"/>
        <v>0</v>
      </c>
      <c r="J233" s="10">
        <f t="shared" si="100"/>
        <v>0</v>
      </c>
      <c r="K233" s="11">
        <f t="shared" si="96"/>
        <v>0</v>
      </c>
    </row>
    <row r="234" spans="1:11" ht="17.25" customHeight="1" outlineLevel="2">
      <c r="A234" s="8" t="s">
        <v>405</v>
      </c>
      <c r="B234" s="39" t="s">
        <v>433</v>
      </c>
      <c r="C234" s="10">
        <f t="shared" si="100"/>
        <v>5854</v>
      </c>
      <c r="D234" s="10">
        <f t="shared" si="100"/>
        <v>5854</v>
      </c>
      <c r="E234" s="10">
        <f t="shared" si="100"/>
        <v>0</v>
      </c>
      <c r="F234" s="10">
        <f t="shared" si="100"/>
        <v>0</v>
      </c>
      <c r="G234" s="10">
        <f t="shared" si="100"/>
        <v>0</v>
      </c>
      <c r="H234" s="10">
        <f t="shared" si="100"/>
        <v>0</v>
      </c>
      <c r="I234" s="10">
        <f t="shared" si="100"/>
        <v>0</v>
      </c>
      <c r="J234" s="10">
        <f t="shared" si="100"/>
        <v>0</v>
      </c>
      <c r="K234" s="11">
        <f t="shared" si="96"/>
        <v>0</v>
      </c>
    </row>
    <row r="235" spans="1:11" ht="63" outlineLevel="5">
      <c r="A235" s="40" t="s">
        <v>434</v>
      </c>
      <c r="B235" s="41" t="s">
        <v>435</v>
      </c>
      <c r="C235" s="42">
        <f>SUM(D235+E235+F235)</f>
        <v>5854</v>
      </c>
      <c r="D235" s="42">
        <v>5854</v>
      </c>
      <c r="E235" s="42"/>
      <c r="F235" s="43"/>
      <c r="G235" s="42">
        <f>SUM(H235+I235+J235)</f>
        <v>0</v>
      </c>
      <c r="H235" s="42"/>
      <c r="I235" s="42"/>
      <c r="J235" s="43"/>
      <c r="K235" s="16">
        <f t="shared" si="96"/>
        <v>0</v>
      </c>
    </row>
    <row r="236" spans="1:11" ht="31.5" outlineLevel="5">
      <c r="A236" s="44" t="s">
        <v>436</v>
      </c>
      <c r="B236" s="45" t="s">
        <v>437</v>
      </c>
      <c r="C236" s="29">
        <f aca="true" t="shared" si="101" ref="C236:J237">SUM(C237)</f>
        <v>1736842.13</v>
      </c>
      <c r="D236" s="29">
        <f t="shared" si="101"/>
        <v>0</v>
      </c>
      <c r="E236" s="29">
        <f t="shared" si="101"/>
        <v>1650000</v>
      </c>
      <c r="F236" s="29">
        <f t="shared" si="101"/>
        <v>86842.13</v>
      </c>
      <c r="G236" s="29">
        <f t="shared" si="101"/>
        <v>0</v>
      </c>
      <c r="H236" s="29">
        <f t="shared" si="101"/>
        <v>0</v>
      </c>
      <c r="I236" s="29">
        <f t="shared" si="101"/>
        <v>0</v>
      </c>
      <c r="J236" s="29">
        <f t="shared" si="101"/>
        <v>0</v>
      </c>
      <c r="K236" s="11">
        <f t="shared" si="96"/>
        <v>0</v>
      </c>
    </row>
    <row r="237" spans="1:11" ht="15.75" customHeight="1" outlineLevel="5">
      <c r="A237" s="44" t="s">
        <v>438</v>
      </c>
      <c r="B237" s="45" t="s">
        <v>439</v>
      </c>
      <c r="C237" s="29">
        <f t="shared" si="101"/>
        <v>1736842.13</v>
      </c>
      <c r="D237" s="29">
        <f t="shared" si="101"/>
        <v>0</v>
      </c>
      <c r="E237" s="29">
        <f t="shared" si="101"/>
        <v>1650000</v>
      </c>
      <c r="F237" s="29">
        <f t="shared" si="101"/>
        <v>86842.13</v>
      </c>
      <c r="G237" s="29">
        <f t="shared" si="101"/>
        <v>0</v>
      </c>
      <c r="H237" s="29">
        <f t="shared" si="101"/>
        <v>0</v>
      </c>
      <c r="I237" s="29">
        <f t="shared" si="101"/>
        <v>0</v>
      </c>
      <c r="J237" s="29">
        <f t="shared" si="101"/>
        <v>0</v>
      </c>
      <c r="K237" s="11">
        <f t="shared" si="96"/>
        <v>0</v>
      </c>
    </row>
    <row r="238" spans="1:11" ht="63" outlineLevel="5">
      <c r="A238" s="30" t="s">
        <v>440</v>
      </c>
      <c r="B238" s="46" t="s">
        <v>441</v>
      </c>
      <c r="C238" s="42">
        <f>SUM(D238+E238+F238)</f>
        <v>1736842.13</v>
      </c>
      <c r="D238" s="42"/>
      <c r="E238" s="42">
        <v>1650000</v>
      </c>
      <c r="F238" s="43">
        <v>86842.13</v>
      </c>
      <c r="G238" s="42">
        <f>SUM(H238+I238+J238)</f>
        <v>0</v>
      </c>
      <c r="H238" s="42"/>
      <c r="I238" s="42"/>
      <c r="J238" s="43"/>
      <c r="K238" s="16">
        <f t="shared" si="96"/>
        <v>0</v>
      </c>
    </row>
    <row r="239" spans="1:11" ht="30" customHeight="1">
      <c r="A239" s="47" t="s">
        <v>442</v>
      </c>
      <c r="B239" s="48"/>
      <c r="C239" s="49">
        <f aca="true" t="shared" si="102" ref="C239:J239">SUM(C216+C233+C236)</f>
        <v>4098638.57</v>
      </c>
      <c r="D239" s="49">
        <f t="shared" si="102"/>
        <v>88398.42</v>
      </c>
      <c r="E239" s="49">
        <f t="shared" si="102"/>
        <v>2606594.02</v>
      </c>
      <c r="F239" s="49">
        <f t="shared" si="102"/>
        <v>1403646.13</v>
      </c>
      <c r="G239" s="49">
        <f t="shared" si="102"/>
        <v>748026.44</v>
      </c>
      <c r="H239" s="49">
        <f t="shared" si="102"/>
        <v>0</v>
      </c>
      <c r="I239" s="49">
        <f t="shared" si="102"/>
        <v>236008</v>
      </c>
      <c r="J239" s="49">
        <f t="shared" si="102"/>
        <v>512018.44</v>
      </c>
      <c r="K239" s="50">
        <f t="shared" si="96"/>
        <v>18.25060754259188</v>
      </c>
    </row>
    <row r="240" spans="1:11" ht="30" customHeight="1">
      <c r="A240" s="32" t="s">
        <v>443</v>
      </c>
      <c r="B240" s="48"/>
      <c r="C240" s="49">
        <f aca="true" t="shared" si="103" ref="C240:J240">SUM(C214+C239)</f>
        <v>206782021.14</v>
      </c>
      <c r="D240" s="49">
        <f t="shared" si="103"/>
        <v>5168703.89</v>
      </c>
      <c r="E240" s="49">
        <f t="shared" si="103"/>
        <v>92418450.74</v>
      </c>
      <c r="F240" s="49">
        <f t="shared" si="103"/>
        <v>109194866.50999999</v>
      </c>
      <c r="G240" s="49">
        <f t="shared" si="103"/>
        <v>44633982.970000006</v>
      </c>
      <c r="H240" s="49">
        <f t="shared" si="103"/>
        <v>0</v>
      </c>
      <c r="I240" s="49">
        <f t="shared" si="103"/>
        <v>19163063.310000002</v>
      </c>
      <c r="J240" s="49">
        <f t="shared" si="103"/>
        <v>25470919.66</v>
      </c>
      <c r="K240" s="51">
        <f t="shared" si="96"/>
        <v>21.5850404807587</v>
      </c>
    </row>
  </sheetData>
  <sheetProtection selectLockedCells="1" selectUnlockedCells="1"/>
  <mergeCells count="10">
    <mergeCell ref="K5:K6"/>
    <mergeCell ref="A214:B214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2020-01-24T12:42:59Z</cp:lastPrinted>
  <dcterms:created xsi:type="dcterms:W3CDTF">2020-01-17T14:40:26Z</dcterms:created>
  <dcterms:modified xsi:type="dcterms:W3CDTF">2020-04-13T10:41:35Z</dcterms:modified>
  <cp:category/>
  <cp:version/>
  <cp:contentType/>
  <cp:contentStatus/>
</cp:coreProperties>
</file>