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 источ." sheetId="1" r:id="rId1"/>
    <sheet name="прог." sheetId="2" r:id="rId2"/>
  </sheets>
  <definedNames>
    <definedName name="_xlnm.Print_Titles" localSheetId="0">'по источ.'!#REF!</definedName>
    <definedName name="_xlnm.Print_Titles" localSheetId="1">'прог.'!$5:$5</definedName>
    <definedName name="_xlnm.Print_Titles" localSheetId="0">'по источ.'!$5:$7</definedName>
    <definedName name="_xlnm.Print_Titles" localSheetId="1">'прог.'!$5:$5</definedName>
  </definedNames>
  <calcPr fullCalcOnLoad="1"/>
</workbook>
</file>

<file path=xl/sharedStrings.xml><?xml version="1.0" encoding="utf-8"?>
<sst xmlns="http://schemas.openxmlformats.org/spreadsheetml/2006/main" count="883" uniqueCount="491">
  <si>
    <t>Документ, учреждение</t>
  </si>
  <si>
    <t>Ц.ст.</t>
  </si>
  <si>
    <t>Сумма на 2019 год</t>
  </si>
  <si>
    <t>Сумма на 2020 год</t>
  </si>
  <si>
    <t>Сумма на 2021 год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</si>
  <si>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</si>
  <si>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</si>
  <si>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</si>
  <si>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</si>
  <si>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</si>
  <si>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</si>
  <si>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</si>
  <si>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</si>
  <si>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</si>
  <si>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</si>
  <si>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</si>
  <si>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</si>
  <si>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</si>
  <si>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</si>
  <si>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</si>
  <si>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</si>
  <si>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</si>
  <si>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</si>
  <si>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</si>
  <si>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</si>
  <si>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</si>
  <si>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</si>
  <si>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</si>
  <si>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</si>
  <si>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</si>
  <si>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</si>
  <si>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</si>
  <si>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01201L0970</t>
  </si>
  <si>
    <t xml:space="preserve">          Основное мероприятие "Строительство школы"</t>
  </si>
  <si>
    <t>0120200000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</si>
  <si>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</si>
  <si>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01202L5200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</si>
  <si>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</si>
  <si>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</si>
  <si>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</si>
  <si>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</si>
  <si>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</si>
  <si>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</si>
  <si>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</si>
  <si>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</si>
  <si>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</si>
  <si>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</si>
  <si>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</si>
  <si>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</si>
  <si>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</si>
  <si>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</si>
  <si>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</si>
  <si>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</si>
  <si>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</si>
  <si>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</si>
  <si>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</si>
  <si>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</si>
  <si>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</si>
  <si>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</si>
  <si>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</si>
  <si>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</si>
  <si>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</si>
  <si>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</si>
  <si>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</si>
  <si>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</si>
  <si>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</si>
  <si>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</si>
  <si>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</si>
  <si>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</si>
  <si>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</si>
  <si>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</si>
  <si>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</si>
  <si>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</si>
  <si>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</si>
  <si>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</si>
  <si>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</si>
  <si>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</si>
  <si>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</si>
  <si>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</si>
  <si>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Приобретение грамот и сертификатов</t>
  </si>
  <si>
    <t>0180102020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</si>
  <si>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</si>
  <si>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</si>
  <si>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</si>
  <si>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</si>
  <si>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</si>
  <si>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</si>
  <si>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</si>
  <si>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</si>
  <si>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</si>
  <si>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</si>
  <si>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</si>
  <si>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</si>
  <si>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</si>
  <si>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</si>
  <si>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</si>
  <si>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</si>
  <si>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</si>
  <si>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</si>
  <si>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</si>
  <si>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</si>
  <si>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</si>
  <si>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</si>
  <si>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</si>
  <si>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</si>
  <si>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</si>
  <si>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</si>
  <si>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</si>
  <si>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</si>
  <si>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</si>
  <si>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</si>
  <si>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</si>
  <si>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</si>
  <si>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</si>
  <si>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02101L0200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</si>
  <si>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</si>
  <si>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</si>
  <si>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</si>
  <si>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</si>
  <si>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</si>
  <si>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</si>
  <si>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</si>
  <si>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</si>
  <si>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</si>
  <si>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</si>
  <si>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</si>
  <si>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</si>
  <si>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       Строительство межпоселкового газопровода "Новинки-Вознесенье"</t>
  </si>
  <si>
    <t>0230104002</t>
  </si>
  <si>
    <t xml:space="preserve">   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</si>
  <si>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0230104003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</si>
  <si>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</si>
  <si>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</si>
  <si>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</si>
  <si>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</si>
  <si>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</si>
  <si>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</si>
  <si>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</si>
  <si>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</si>
  <si>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</si>
  <si>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</si>
  <si>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</si>
  <si>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</si>
  <si>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</si>
  <si>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</si>
  <si>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</si>
  <si>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</si>
  <si>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</si>
  <si>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</si>
  <si>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</si>
  <si>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</si>
  <si>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</si>
  <si>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</si>
  <si>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</si>
  <si>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</si>
  <si>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</si>
  <si>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</si>
  <si>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</si>
  <si>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</si>
  <si>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</si>
  <si>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</si>
  <si>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</si>
  <si>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</si>
  <si>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</si>
  <si>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</si>
  <si>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</si>
  <si>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</si>
  <si>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</si>
  <si>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</si>
  <si>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</si>
  <si>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</si>
  <si>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</si>
  <si>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</si>
  <si>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</si>
  <si>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</si>
  <si>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</si>
  <si>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</si>
  <si>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</si>
  <si>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</si>
  <si>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</si>
  <si>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</si>
  <si>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Содержание мест захоронения</t>
  </si>
  <si>
    <t>0440102047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</si>
  <si>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</si>
  <si>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</si>
  <si>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</si>
  <si>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</si>
  <si>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</si>
  <si>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</si>
  <si>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</si>
  <si>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</si>
  <si>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</si>
  <si>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</si>
  <si>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</si>
  <si>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</si>
  <si>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</si>
  <si>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</si>
  <si>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</si>
  <si>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</si>
  <si>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</si>
  <si>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</si>
  <si>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</si>
  <si>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</si>
  <si>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</si>
  <si>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</si>
  <si>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</si>
  <si>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</si>
  <si>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Организация участия во всероссийских и региональных конкурсах, форумах, фестивалях, выставках, акциях и других мероприятиях</t>
  </si>
  <si>
    <t>0610102038</t>
  </si>
  <si>
    <t xml:space="preserve">            Организация и проведение районных конкурсов, форумов, слетов, фестивалей, выставок, акций, месячников и других мероприятий</t>
  </si>
  <si>
    <t>0610102039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</si>
  <si>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</si>
  <si>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</si>
  <si>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</si>
  <si>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</si>
  <si>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 xml:space="preserve">    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</t>
  </si>
  <si>
    <t>0610202042</t>
  </si>
  <si>
    <t xml:space="preserve">            Организация групповой и индивидуальной работы с подростками "группы риска" по профилактике правонарушений, а так же организация их досуга</t>
  </si>
  <si>
    <t>0610202044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</si>
  <si>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</si>
  <si>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</si>
  <si>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</si>
  <si>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</si>
  <si>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</si>
  <si>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</si>
  <si>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</si>
  <si>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</t>
  </si>
  <si>
    <t>0620102050</t>
  </si>
  <si>
    <t xml:space="preserve">            Организация участия молодых семей и работающей молодежи в региональных конкурсах, фестивалях, клубах и других мероприятиях</t>
  </si>
  <si>
    <t>0620102051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</si>
  <si>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</si>
  <si>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</si>
  <si>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</si>
  <si>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</si>
  <si>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</si>
  <si>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</si>
  <si>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</si>
  <si>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</si>
  <si>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</si>
  <si>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</si>
  <si>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</si>
  <si>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</si>
  <si>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</si>
  <si>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</si>
  <si>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</si>
  <si>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</si>
  <si>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</si>
  <si>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</si>
  <si>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</si>
  <si>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</si>
  <si>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</si>
  <si>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</si>
  <si>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</si>
  <si>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</si>
  <si>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</si>
  <si>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</si>
  <si>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</si>
  <si>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Осуществление полномочий по созданию условий для развития малого и среднего предпринимательства</t>
  </si>
  <si>
    <t>0720208815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</si>
  <si>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</si>
  <si>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</si>
  <si>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</si>
  <si>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</si>
  <si>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</si>
  <si>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</si>
  <si>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</si>
  <si>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</si>
  <si>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</si>
  <si>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</si>
  <si>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Ремонт, капитальный ремонт дорог местного значения в границах населенных пунктов</t>
  </si>
  <si>
    <t>0810102077</t>
  </si>
  <si>
    <t xml:space="preserve">            Содержание дорог местного значения в границах населенных пунктов</t>
  </si>
  <si>
    <t>0810102078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</si>
  <si>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</si>
  <si>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</si>
  <si>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</si>
  <si>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</si>
  <si>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</si>
  <si>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</si>
  <si>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</si>
  <si>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</si>
  <si>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</si>
  <si>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</si>
  <si>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</si>
  <si>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</si>
  <si>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</si>
  <si>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</si>
  <si>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</si>
  <si>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</si>
  <si>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</si>
  <si>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</si>
  <si>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</si>
  <si>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</si>
  <si>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  Подпрограмма "Устойчивое развитие сельских территорий Савинского муниципального района"</t>
  </si>
  <si>
    <t>0920000000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</si>
  <si>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</si>
  <si>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>0920100000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</si>
  <si>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</si>
  <si>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>09201L5672</t>
  </si>
  <si>
    <t xml:space="preserve">       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</si>
  <si>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09201S3160</t>
  </si>
  <si>
    <t>1000000000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</si>
  <si>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</si>
  <si>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</si>
  <si>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</si>
  <si>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</si>
  <si>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</si>
  <si>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</si>
  <si>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</si>
  <si>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</si>
  <si>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</si>
  <si>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</si>
  <si>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</si>
  <si>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</si>
  <si>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</si>
  <si>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</si>
  <si>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</si>
  <si>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</si>
  <si>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</si>
  <si>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</si>
  <si>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</si>
  <si>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</si>
  <si>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</si>
  <si>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</si>
  <si>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</si>
  <si>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</si>
  <si>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</si>
  <si>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</si>
  <si>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</si>
  <si>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</si>
  <si>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</si>
  <si>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</si>
  <si>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</si>
  <si>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</si>
  <si>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</si>
  <si>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</si>
  <si>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</si>
  <si>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</si>
  <si>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</si>
  <si>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</si>
  <si>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</si>
  <si>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</si>
  <si>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</si>
  <si>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</si>
  <si>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</si>
  <si>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</si>
  <si>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</si>
  <si>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</si>
  <si>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</si>
  <si>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</si>
  <si>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</si>
  <si>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</si>
  <si>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</si>
  <si>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</si>
  <si>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</si>
  <si>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</si>
  <si>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</si>
  <si>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</si>
  <si>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</si>
  <si>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</si>
  <si>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</si>
  <si>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</si>
  <si>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</si>
  <si>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</si>
  <si>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</si>
  <si>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</si>
  <si>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</si>
  <si>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</si>
  <si>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</si>
  <si>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</si>
  <si>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</si>
  <si>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</si>
  <si>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</si>
  <si>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</si>
  <si>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</si>
  <si>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</si>
  <si>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</si>
  <si>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</si>
  <si>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</si>
  <si>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</si>
  <si>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</si>
  <si>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</si>
  <si>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</si>
  <si>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</si>
  <si>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</si>
  <si>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</si>
  <si>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</si>
  <si>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</si>
  <si>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</si>
  <si>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</si>
  <si>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</si>
  <si>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</si>
  <si>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</si>
  <si>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</si>
  <si>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</si>
  <si>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</si>
  <si>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</si>
  <si>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</si>
  <si>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</si>
  <si>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</si>
  <si>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       Организация изготовления и установки ориентирующих знаков туристической навигации</t>
  </si>
  <si>
    <t>1510102081</t>
  </si>
  <si>
    <t xml:space="preserve">            Разработка и создание туристических маршрутов</t>
  </si>
  <si>
    <t>1510102082</t>
  </si>
  <si>
    <t xml:space="preserve">            Разработка и создание имиджевого туристического продукта</t>
  </si>
  <si>
    <t>1510102083</t>
  </si>
  <si>
    <t xml:space="preserve">        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</si>
  <si>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</si>
  <si>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</si>
  <si>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</si>
  <si>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</si>
  <si>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</si>
  <si>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</si>
  <si>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</si>
  <si>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</si>
  <si>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</si>
  <si>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</si>
  <si>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</si>
  <si>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</si>
  <si>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</si>
  <si>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</si>
  <si>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</si>
  <si>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</si>
  <si>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</si>
  <si>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</si>
  <si>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</si>
  <si>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</si>
  <si>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</si>
  <si>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</si>
  <si>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</si>
  <si>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</si>
  <si>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</si>
  <si>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Обеспечение деятельности библиотек</t>
  </si>
  <si>
    <t>4190000205</t>
  </si>
  <si>
    <t xml:space="preserve">            Подготовка и утверждение документов территориального планирования</t>
  </si>
  <si>
    <t>4190002002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</si>
  <si>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</si>
  <si>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</si>
  <si>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</si>
  <si>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</si>
  <si>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</si>
  <si>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</si>
  <si>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</si>
  <si>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</si>
  <si>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</si>
  <si>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</si>
  <si>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</si>
  <si>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</si>
  <si>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</si>
  <si>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</si>
  <si>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</si>
  <si>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</si>
  <si>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</si>
  <si>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</si>
  <si>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</si>
  <si>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Всего расходов:   </t>
  </si>
  <si>
    <t>Объем бюджетных ассигнований на реализацию мероприятий муниципальных программ Савинского муниципального района</t>
  </si>
  <si>
    <t>на 2018 год и плановый период 2019 и 2020 годов</t>
  </si>
  <si>
    <t>по состоянию на 01.01.2018 г.</t>
  </si>
  <si>
    <t>(руб.)</t>
  </si>
  <si>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</si>
  <si>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</si>
  <si>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</si>
  <si>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</si>
  <si>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</si>
  <si>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</si>
  <si>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</si>
  <si>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</si>
  <si>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</si>
  <si>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ВСЕГО РАСХОДОВ ПО НЕПРОГРАММНЫМ НАПРАВЛЕНИЯМ ДЕЯТЕЛЬНОСТИ:</t>
  </si>
  <si>
    <t>ВСЕГО РАСХОДОВ:</t>
  </si>
  <si>
    <t>01П0102022</t>
  </si>
  <si>
    <t>01П0100000</t>
  </si>
  <si>
    <t>01П0000000</t>
  </si>
  <si>
    <t>0710182910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</si>
  <si>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</si>
  <si>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02101L4970</t>
  </si>
  <si>
    <t>по состоянию на 01.01.2020 г.</t>
  </si>
  <si>
    <t>Сумма на 2022 год</t>
  </si>
  <si>
    <t>на 2021 год и плановый период 2022 и 2023 годов</t>
  </si>
  <si>
    <t>Сумма на 2023 год</t>
  </si>
  <si>
    <t>0120153031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</si>
  <si>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</si>
  <si>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012E100000</t>
  </si>
  <si>
    <t>012E151690</t>
  </si>
  <si>
    <t xml:space="preserve">          Федеральный проект "Современная школа"</t>
  </si>
  <si>
    <t xml:space="preserve">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</si>
  <si>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0230102095</t>
  </si>
  <si>
    <t xml:space="preserve">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</si>
  <si>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>08101S0510</t>
  </si>
  <si>
    <t xml:space="preserve"> 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</si>
</sst>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1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30" fillId="21" borderId="0">
      <alignment/>
      <protection/>
    </xf>
    <xf numFmtId="0" fontId="4" fillId="0" borderId="1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 wrapText="1"/>
      <protection/>
    </xf>
    <xf numFmtId="0" fontId="3" fillId="0" borderId="0">
      <alignment/>
      <protection/>
    </xf>
    <xf numFmtId="0" fontId="31" fillId="0" borderId="3">
      <alignment horizontal="right"/>
      <protection/>
    </xf>
    <xf numFmtId="0" fontId="4" fillId="0" borderId="0">
      <alignment wrapText="1"/>
      <protection/>
    </xf>
    <xf numFmtId="0" fontId="30" fillId="21" borderId="0">
      <alignment shrinkToFit="1"/>
      <protection/>
    </xf>
    <xf numFmtId="0" fontId="5" fillId="0" borderId="4">
      <alignment horizontal="right"/>
      <protection/>
    </xf>
    <xf numFmtId="4" fontId="31" fillId="22" borderId="3">
      <alignment horizontal="right" vertical="top" shrinkToFit="1"/>
      <protection/>
    </xf>
    <xf numFmtId="4" fontId="5" fillId="23" borderId="4">
      <alignment horizontal="right" vertical="top" shrinkToFit="1"/>
      <protection/>
    </xf>
    <xf numFmtId="4" fontId="31" fillId="24" borderId="3">
      <alignment horizontal="right" vertical="top" shrinkToFit="1"/>
      <protection/>
    </xf>
    <xf numFmtId="4" fontId="5" fillId="25" borderId="4">
      <alignment horizontal="right" vertical="top" shrinkToFit="1"/>
      <protection/>
    </xf>
    <xf numFmtId="0" fontId="32" fillId="0" borderId="0">
      <alignment horizontal="center"/>
      <protection/>
    </xf>
    <xf numFmtId="0" fontId="6" fillId="0" borderId="0">
      <alignment horizontal="center"/>
      <protection/>
    </xf>
    <xf numFmtId="0" fontId="30" fillId="0" borderId="0">
      <alignment horizontal="right"/>
      <protection/>
    </xf>
    <xf numFmtId="0" fontId="4" fillId="0" borderId="0">
      <alignment horizontal="right"/>
      <protection/>
    </xf>
    <xf numFmtId="0" fontId="30" fillId="0" borderId="0">
      <alignment horizontal="left" wrapText="1"/>
      <protection/>
    </xf>
    <xf numFmtId="0" fontId="4" fillId="0" borderId="0">
      <alignment horizontal="left" wrapText="1"/>
      <protection/>
    </xf>
    <xf numFmtId="0" fontId="31" fillId="0" borderId="2">
      <alignment vertical="top" wrapText="1"/>
      <protection/>
    </xf>
    <xf numFmtId="0" fontId="5" fillId="0" borderId="1">
      <alignment vertical="top" wrapText="1"/>
      <protection/>
    </xf>
    <xf numFmtId="1" fontId="30" fillId="0" borderId="2">
      <alignment horizontal="left" vertical="top" wrapText="1" indent="2"/>
      <protection/>
    </xf>
    <xf numFmtId="1" fontId="4" fillId="0" borderId="1">
      <alignment horizontal="left" vertical="top" wrapText="1" indent="3"/>
      <protection/>
    </xf>
    <xf numFmtId="1" fontId="30" fillId="0" borderId="2">
      <alignment horizontal="center" vertical="top" shrinkToFit="1"/>
      <protection/>
    </xf>
    <xf numFmtId="1" fontId="4" fillId="0" borderId="1">
      <alignment horizontal="center" vertical="top" shrinkToFit="1"/>
      <protection/>
    </xf>
    <xf numFmtId="0" fontId="30" fillId="21" borderId="0">
      <alignment horizontal="center"/>
      <protection/>
    </xf>
    <xf numFmtId="4" fontId="5" fillId="23" borderId="1">
      <alignment horizontal="right" vertical="top" shrinkToFit="1"/>
      <protection/>
    </xf>
    <xf numFmtId="4" fontId="31" fillId="22" borderId="2">
      <alignment horizontal="right" vertical="top" shrinkToFit="1"/>
      <protection/>
    </xf>
    <xf numFmtId="4" fontId="5" fillId="0" borderId="1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30" fillId="0" borderId="2">
      <alignment horizontal="right" vertical="top" shrinkToFit="1"/>
      <protection/>
    </xf>
    <xf numFmtId="4" fontId="5" fillId="25" borderId="1">
      <alignment horizontal="right" vertical="top" shrinkToFit="1"/>
      <protection/>
    </xf>
    <xf numFmtId="4" fontId="31" fillId="24" borderId="2">
      <alignment horizontal="right" vertical="top" shrinkToFit="1"/>
      <protection/>
    </xf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5" applyNumberFormat="0" applyAlignment="0" applyProtection="0"/>
    <xf numFmtId="0" fontId="34" fillId="33" borderId="6" applyNumberFormat="0" applyAlignment="0" applyProtection="0"/>
    <xf numFmtId="0" fontId="35" fillId="33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4" borderId="11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0" fillId="0" borderId="0">
      <alignment/>
      <protection/>
    </xf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7" borderId="12" applyNumberFormat="0" applyFont="0" applyAlignment="0" applyProtection="0"/>
    <xf numFmtId="9" fontId="1" fillId="0" borderId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8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47" applyNumberFormat="1" applyProtection="1">
      <alignment/>
      <protection/>
    </xf>
    <xf numFmtId="0" fontId="7" fillId="0" borderId="0" xfId="49" applyNumberFormat="1" applyFont="1" applyBorder="1" applyAlignment="1" applyProtection="1">
      <alignment horizontal="center" wrapText="1"/>
      <protection locked="0"/>
    </xf>
    <xf numFmtId="0" fontId="7" fillId="0" borderId="0" xfId="49" applyNumberFormat="1" applyFont="1" applyBorder="1" applyAlignment="1" applyProtection="1">
      <alignment horizontal="center" wrapText="1"/>
      <protection/>
    </xf>
    <xf numFmtId="0" fontId="8" fillId="0" borderId="0" xfId="51" applyFont="1" applyBorder="1" applyAlignment="1">
      <alignment horizontal="right"/>
      <protection/>
    </xf>
    <xf numFmtId="0" fontId="8" fillId="0" borderId="0" xfId="51" applyNumberFormat="1" applyFont="1" applyBorder="1" applyAlignment="1" applyProtection="1">
      <alignment horizontal="right"/>
      <protection/>
    </xf>
    <xf numFmtId="1" fontId="8" fillId="39" borderId="1" xfId="71" applyNumberFormat="1" applyFont="1" applyFill="1" applyProtection="1">
      <alignment horizontal="center" vertical="top" shrinkToFit="1"/>
      <protection/>
    </xf>
    <xf numFmtId="4" fontId="8" fillId="40" borderId="1" xfId="73" applyFont="1" applyFill="1" applyProtection="1">
      <alignment horizontal="right" vertical="top" shrinkToFit="1"/>
      <protection/>
    </xf>
    <xf numFmtId="0" fontId="8" fillId="39" borderId="1" xfId="67" applyNumberFormat="1" applyFont="1" applyFill="1" applyAlignment="1" applyProtection="1">
      <alignment horizontal="justify" vertical="top" wrapText="1"/>
      <protection/>
    </xf>
    <xf numFmtId="0" fontId="8" fillId="0" borderId="0" xfId="49" applyNumberFormat="1" applyFont="1" applyBorder="1" applyAlignment="1" applyProtection="1">
      <alignment horizontal="center" wrapText="1"/>
      <protection/>
    </xf>
    <xf numFmtId="0" fontId="9" fillId="39" borderId="1" xfId="45" applyNumberFormat="1" applyFont="1" applyFill="1" applyProtection="1">
      <alignment horizontal="center" vertical="center" wrapText="1"/>
      <protection/>
    </xf>
    <xf numFmtId="0" fontId="9" fillId="39" borderId="1" xfId="67" applyNumberFormat="1" applyFont="1" applyFill="1" applyAlignment="1" applyProtection="1">
      <alignment horizontal="justify" vertical="top" wrapText="1"/>
      <protection/>
    </xf>
    <xf numFmtId="1" fontId="9" fillId="39" borderId="1" xfId="71" applyNumberFormat="1" applyFont="1" applyFill="1" applyProtection="1">
      <alignment horizontal="center" vertical="top" shrinkToFit="1"/>
      <protection/>
    </xf>
    <xf numFmtId="4" fontId="9" fillId="40" borderId="1" xfId="73" applyFont="1" applyFill="1" applyProtection="1">
      <alignment horizontal="right" vertical="top" shrinkToFit="1"/>
      <protection/>
    </xf>
    <xf numFmtId="0" fontId="8" fillId="39" borderId="14" xfId="67" applyNumberFormat="1" applyFont="1" applyFill="1" applyBorder="1" applyAlignment="1" applyProtection="1">
      <alignment horizontal="justify" vertical="top" wrapText="1"/>
      <protection/>
    </xf>
    <xf numFmtId="1" fontId="8" fillId="39" borderId="14" xfId="71" applyNumberFormat="1" applyFont="1" applyFill="1" applyBorder="1" applyProtection="1">
      <alignment horizontal="center" vertical="top" shrinkToFit="1"/>
      <protection/>
    </xf>
    <xf numFmtId="4" fontId="8" fillId="40" borderId="14" xfId="73" applyFont="1" applyFill="1" applyBorder="1" applyProtection="1">
      <alignment horizontal="right" vertical="top" shrinkToFit="1"/>
      <protection/>
    </xf>
    <xf numFmtId="4" fontId="9" fillId="40" borderId="15" xfId="57" applyFont="1" applyFill="1" applyBorder="1" applyAlignment="1" applyProtection="1">
      <alignment horizontal="right" shrinkToFit="1"/>
      <protection/>
    </xf>
    <xf numFmtId="4" fontId="8" fillId="40" borderId="16" xfId="73" applyNumberFormat="1" applyFont="1" applyFill="1" applyBorder="1" applyAlignment="1" applyProtection="1">
      <alignment horizontal="right" vertical="top" shrinkToFit="1"/>
      <protection/>
    </xf>
    <xf numFmtId="0" fontId="9" fillId="0" borderId="14" xfId="0" applyFont="1" applyBorder="1" applyAlignment="1">
      <alignment horizontal="center" vertical="center" wrapText="1"/>
    </xf>
    <xf numFmtId="4" fontId="8" fillId="40" borderId="15" xfId="73" applyNumberFormat="1" applyFont="1" applyFill="1" applyBorder="1" applyAlignment="1" applyProtection="1">
      <alignment horizontal="right" vertical="top" shrinkToFit="1"/>
      <protection/>
    </xf>
    <xf numFmtId="4" fontId="9" fillId="40" borderId="15" xfId="73" applyNumberFormat="1" applyFont="1" applyFill="1" applyBorder="1" applyAlignment="1" applyProtection="1">
      <alignment horizontal="right" vertical="top" shrinkToFit="1"/>
      <protection/>
    </xf>
    <xf numFmtId="0" fontId="48" fillId="0" borderId="2" xfId="71" applyNumberFormat="1" applyFont="1" applyBorder="1" applyAlignment="1" applyProtection="1">
      <alignment horizontal="left"/>
      <protection locked="0"/>
    </xf>
    <xf numFmtId="0" fontId="48" fillId="0" borderId="2" xfId="71" applyNumberFormat="1" applyFont="1" applyBorder="1" applyAlignment="1">
      <alignment horizontal="left"/>
      <protection/>
    </xf>
    <xf numFmtId="0" fontId="48" fillId="0" borderId="15" xfId="71" applyNumberFormat="1" applyFont="1" applyBorder="1" applyAlignment="1" applyProtection="1">
      <alignment horizontal="left"/>
      <protection locked="0"/>
    </xf>
    <xf numFmtId="4" fontId="8" fillId="40" borderId="17" xfId="73" applyNumberFormat="1" applyFont="1" applyFill="1" applyBorder="1" applyAlignment="1" applyProtection="1">
      <alignment horizontal="right" vertical="top" shrinkToFit="1"/>
      <protection/>
    </xf>
    <xf numFmtId="0" fontId="48" fillId="0" borderId="15" xfId="71" applyNumberFormat="1" applyFont="1" applyBorder="1" applyAlignment="1" applyProtection="1">
      <alignment horizontal="justify" wrapText="1"/>
      <protection locked="0"/>
    </xf>
    <xf numFmtId="0" fontId="0" fillId="0" borderId="15" xfId="0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shrinkToFit="1"/>
      <protection locked="0"/>
    </xf>
    <xf numFmtId="4" fontId="8" fillId="0" borderId="15" xfId="47" applyNumberFormat="1" applyFont="1" applyBorder="1" applyAlignment="1" applyProtection="1">
      <alignment shrinkToFit="1"/>
      <protection/>
    </xf>
    <xf numFmtId="4" fontId="8" fillId="0" borderId="15" xfId="47" applyNumberFormat="1" applyFont="1" applyBorder="1" applyAlignment="1" applyProtection="1">
      <alignment vertical="top" shrinkToFit="1"/>
      <protection/>
    </xf>
    <xf numFmtId="1" fontId="8" fillId="39" borderId="1" xfId="71" applyNumberFormat="1" applyFont="1" applyFill="1" applyAlignment="1" applyProtection="1">
      <alignment horizontal="center" vertical="top" shrinkToFit="1"/>
      <protection/>
    </xf>
    <xf numFmtId="1" fontId="9" fillId="39" borderId="1" xfId="71" applyNumberFormat="1" applyFont="1" applyFill="1" applyAlignment="1" applyProtection="1">
      <alignment horizontal="center" vertical="top" shrinkToFit="1"/>
      <protection/>
    </xf>
    <xf numFmtId="1" fontId="8" fillId="39" borderId="14" xfId="71" applyNumberFormat="1" applyFont="1" applyFill="1" applyBorder="1" applyAlignment="1" applyProtection="1">
      <alignment horizontal="center" vertical="top" shrinkToFit="1"/>
      <protection/>
    </xf>
    <xf numFmtId="4" fontId="8" fillId="0" borderId="17" xfId="47" applyNumberFormat="1" applyFont="1" applyBorder="1" applyAlignment="1" applyProtection="1">
      <alignment vertical="top" shrinkToFit="1"/>
      <protection/>
    </xf>
    <xf numFmtId="49" fontId="8" fillId="39" borderId="1" xfId="71" applyNumberFormat="1" applyFont="1" applyFill="1" applyProtection="1">
      <alignment horizontal="center" vertical="top" shrinkToFit="1"/>
      <protection/>
    </xf>
    <xf numFmtId="4" fontId="8" fillId="40" borderId="0" xfId="73" applyNumberFormat="1" applyFont="1" applyFill="1" applyBorder="1" applyAlignment="1" applyProtection="1">
      <alignment horizontal="right" vertical="top" shrinkToFit="1"/>
      <protection/>
    </xf>
    <xf numFmtId="1" fontId="49" fillId="0" borderId="2" xfId="70" applyNumberFormat="1" applyFont="1" applyProtection="1">
      <alignment horizontal="center" vertical="top" shrinkToFit="1"/>
      <protection/>
    </xf>
    <xf numFmtId="0" fontId="50" fillId="0" borderId="2" xfId="66" applyNumberFormat="1" applyFont="1" applyAlignment="1" applyProtection="1">
      <alignment horizontal="justify" vertical="top" wrapText="1"/>
      <protection/>
    </xf>
    <xf numFmtId="1" fontId="50" fillId="0" borderId="2" xfId="70" applyNumberFormat="1" applyFont="1" applyProtection="1">
      <alignment horizontal="center" vertical="top" shrinkToFit="1"/>
      <protection/>
    </xf>
    <xf numFmtId="0" fontId="49" fillId="0" borderId="2" xfId="66" applyNumberFormat="1" applyFont="1" applyAlignment="1" applyProtection="1">
      <alignment horizontal="justify" vertical="top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8" fillId="0" borderId="18" xfId="71" applyNumberFormat="1" applyFont="1" applyBorder="1" applyAlignment="1" applyProtection="1">
      <alignment horizontal="left"/>
      <protection locked="0"/>
    </xf>
    <xf numFmtId="0" fontId="48" fillId="0" borderId="19" xfId="71" applyNumberFormat="1" applyFont="1" applyBorder="1" applyAlignment="1" applyProtection="1">
      <alignment horizontal="left"/>
      <protection locked="0"/>
    </xf>
    <xf numFmtId="0" fontId="7" fillId="0" borderId="0" xfId="49" applyNumberFormat="1" applyFont="1" applyBorder="1" applyAlignment="1" applyProtection="1">
      <alignment horizontal="center" wrapText="1"/>
      <protection locked="0"/>
    </xf>
    <xf numFmtId="0" fontId="7" fillId="0" borderId="0" xfId="49" applyNumberFormat="1" applyFont="1" applyBorder="1" applyAlignment="1" applyProtection="1">
      <alignment horizontal="center" wrapText="1"/>
      <protection/>
    </xf>
    <xf numFmtId="0" fontId="9" fillId="0" borderId="1" xfId="55" applyNumberFormat="1" applyFont="1" applyBorder="1" applyAlignment="1" applyProtection="1">
      <alignment horizontal="center" vertical="center" wrapText="1"/>
      <protection/>
    </xf>
    <xf numFmtId="0" fontId="9" fillId="39" borderId="15" xfId="55" applyNumberFormat="1" applyFont="1" applyFill="1" applyBorder="1" applyAlignment="1" applyProtection="1">
      <alignment horizontal="right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showGridLines="0" tabSelected="1" zoomScaleSheetLayoutView="100" zoomScalePageLayoutView="0" workbookViewId="0" topLeftCell="A201">
      <selection activeCell="C8" sqref="C8:N8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57421875" style="1" customWidth="1"/>
    <col min="4" max="5" width="11.7109375" style="1" customWidth="1"/>
    <col min="6" max="6" width="10.57421875" style="1" customWidth="1"/>
    <col min="7" max="7" width="12.28125" style="1" customWidth="1"/>
    <col min="8" max="8" width="12.421875" style="1" customWidth="1"/>
    <col min="9" max="9" width="11.8515625" style="1" customWidth="1"/>
    <col min="10" max="10" width="10.421875" style="1" customWidth="1"/>
    <col min="11" max="11" width="12.00390625" style="1" customWidth="1"/>
    <col min="12" max="12" width="9.140625" style="1" customWidth="1"/>
    <col min="13" max="13" width="12.28125" style="1" customWidth="1"/>
    <col min="14" max="14" width="10.00390625" style="1" customWidth="1"/>
    <col min="15" max="16384" width="9.140625" style="1" customWidth="1"/>
  </cols>
  <sheetData>
    <row r="1" spans="1:14" ht="18.75">
      <c r="A1" s="46" t="s">
        <v>456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.75">
      <c r="A2" s="47" t="s">
        <v>479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7" t="s">
        <v>477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3" ht="15.75">
      <c r="B4" s="5"/>
      <c r="C4" s="5"/>
      <c r="D4" s="5"/>
      <c r="E4" s="5"/>
      <c r="F4" s="5"/>
      <c r="G4" s="5"/>
      <c r="H4" s="5"/>
      <c r="I4" s="5"/>
      <c r="J4" s="5"/>
      <c r="K4" s="5"/>
      <c r="M4" s="6"/>
    </row>
    <row r="5" spans="1:14" ht="15.75">
      <c r="A5" s="48" t="s">
        <v>460</v>
      </c>
      <c r="B5" s="48" t="s">
        <v>461</v>
      </c>
      <c r="C5" s="48" t="s">
        <v>4</v>
      </c>
      <c r="D5" s="48"/>
      <c r="E5" s="48"/>
      <c r="F5" s="48"/>
      <c r="G5" s="48" t="s">
        <v>478</v>
      </c>
      <c r="H5" s="48"/>
      <c r="I5" s="48"/>
      <c r="J5" s="48"/>
      <c r="K5" s="48" t="s">
        <v>480</v>
      </c>
      <c r="L5" s="48"/>
      <c r="M5" s="48"/>
      <c r="N5" s="48"/>
    </row>
    <row r="6" spans="1:14" ht="15.75" customHeight="1">
      <c r="A6" s="48"/>
      <c r="B6" s="48"/>
      <c r="C6" s="42" t="s">
        <v>462</v>
      </c>
      <c r="D6" s="42" t="s">
        <v>463</v>
      </c>
      <c r="E6" s="42"/>
      <c r="F6" s="42"/>
      <c r="G6" s="42" t="s">
        <v>462</v>
      </c>
      <c r="H6" s="42" t="s">
        <v>463</v>
      </c>
      <c r="I6" s="42"/>
      <c r="J6" s="42"/>
      <c r="K6" s="42" t="s">
        <v>462</v>
      </c>
      <c r="L6" s="42" t="s">
        <v>463</v>
      </c>
      <c r="M6" s="42"/>
      <c r="N6" s="42"/>
    </row>
    <row r="7" spans="1:14" ht="33.75" customHeight="1">
      <c r="A7" s="48"/>
      <c r="B7" s="48"/>
      <c r="C7" s="43"/>
      <c r="D7" s="20" t="s">
        <v>464</v>
      </c>
      <c r="E7" s="20" t="s">
        <v>465</v>
      </c>
      <c r="F7" s="20" t="s">
        <v>466</v>
      </c>
      <c r="G7" s="43"/>
      <c r="H7" s="20" t="s">
        <v>464</v>
      </c>
      <c r="I7" s="20" t="s">
        <v>465</v>
      </c>
      <c r="J7" s="20" t="s">
        <v>466</v>
      </c>
      <c r="K7" s="43"/>
      <c r="L7" s="20" t="s">
        <v>464</v>
      </c>
      <c r="M7" s="20" t="s">
        <v>465</v>
      </c>
      <c r="N7" s="20" t="s">
        <v>466</v>
      </c>
    </row>
    <row r="8" spans="1:14" ht="63" outlineLevel="1">
      <c r="A8" s="12" t="s">
        <v>5</v>
      </c>
      <c r="B8" s="13" t="s">
        <v>6</v>
      </c>
      <c r="C8" s="22">
        <f>SUM(C9+C15+C24+C31+C36+C40+C44+C47)</f>
        <v>150189312.79000002</v>
      </c>
      <c r="D8" s="22">
        <f aca="true" t="shared" si="0" ref="D8:N8">SUM(D9+D15+D24+D31+D36+D40+D44+D47)</f>
        <v>6115363.33</v>
      </c>
      <c r="E8" s="22">
        <f t="shared" si="0"/>
        <v>77256163.76</v>
      </c>
      <c r="F8" s="22">
        <f t="shared" si="0"/>
        <v>66817785.699999996</v>
      </c>
      <c r="G8" s="22">
        <f t="shared" si="0"/>
        <v>76306446.74</v>
      </c>
      <c r="H8" s="22">
        <f t="shared" si="0"/>
        <v>4999680</v>
      </c>
      <c r="I8" s="22">
        <f t="shared" si="0"/>
        <v>25325567.1</v>
      </c>
      <c r="J8" s="22">
        <f t="shared" si="0"/>
        <v>45981199.64</v>
      </c>
      <c r="K8" s="22">
        <f t="shared" si="0"/>
        <v>70625230.25999999</v>
      </c>
      <c r="L8" s="22">
        <f t="shared" si="0"/>
        <v>0</v>
      </c>
      <c r="M8" s="22">
        <f t="shared" si="0"/>
        <v>25325567.1</v>
      </c>
      <c r="N8" s="22">
        <f t="shared" si="0"/>
        <v>45299663.160000004</v>
      </c>
    </row>
    <row r="9" spans="1:14" ht="15.75" outlineLevel="2">
      <c r="A9" s="12" t="s">
        <v>7</v>
      </c>
      <c r="B9" s="13" t="s">
        <v>8</v>
      </c>
      <c r="C9" s="22">
        <f aca="true" t="shared" si="1" ref="C9:N9">SUM(C10)</f>
        <v>43448311.56</v>
      </c>
      <c r="D9" s="22">
        <f t="shared" si="1"/>
        <v>0</v>
      </c>
      <c r="E9" s="22">
        <f t="shared" si="1"/>
        <v>23238866</v>
      </c>
      <c r="F9" s="22">
        <f t="shared" si="1"/>
        <v>20209445.56</v>
      </c>
      <c r="G9" s="22">
        <f t="shared" si="1"/>
        <v>41406723.1</v>
      </c>
      <c r="H9" s="22">
        <f t="shared" si="1"/>
        <v>0</v>
      </c>
      <c r="I9" s="22">
        <f t="shared" si="1"/>
        <v>24957857.1</v>
      </c>
      <c r="J9" s="22">
        <f t="shared" si="1"/>
        <v>16448866</v>
      </c>
      <c r="K9" s="22">
        <f t="shared" si="1"/>
        <v>41045220.1</v>
      </c>
      <c r="L9" s="22">
        <f t="shared" si="1"/>
        <v>0</v>
      </c>
      <c r="M9" s="22">
        <f t="shared" si="1"/>
        <v>24957857.1</v>
      </c>
      <c r="N9" s="22">
        <f t="shared" si="1"/>
        <v>16087363</v>
      </c>
    </row>
    <row r="10" spans="1:14" ht="31.5" outlineLevel="4">
      <c r="A10" s="12" t="s">
        <v>9</v>
      </c>
      <c r="B10" s="13" t="s">
        <v>10</v>
      </c>
      <c r="C10" s="22">
        <f aca="true" t="shared" si="2" ref="C10:N10">SUM(C11:C14)</f>
        <v>43448311.56</v>
      </c>
      <c r="D10" s="22">
        <f t="shared" si="2"/>
        <v>0</v>
      </c>
      <c r="E10" s="22">
        <f t="shared" si="2"/>
        <v>23238866</v>
      </c>
      <c r="F10" s="22">
        <f t="shared" si="2"/>
        <v>20209445.56</v>
      </c>
      <c r="G10" s="22">
        <f t="shared" si="2"/>
        <v>41406723.1</v>
      </c>
      <c r="H10" s="22">
        <f t="shared" si="2"/>
        <v>0</v>
      </c>
      <c r="I10" s="22">
        <f t="shared" si="2"/>
        <v>24957857.1</v>
      </c>
      <c r="J10" s="22">
        <f t="shared" si="2"/>
        <v>16448866</v>
      </c>
      <c r="K10" s="22">
        <f t="shared" si="2"/>
        <v>41045220.1</v>
      </c>
      <c r="L10" s="22">
        <f t="shared" si="2"/>
        <v>0</v>
      </c>
      <c r="M10" s="22">
        <f t="shared" si="2"/>
        <v>24957857.1</v>
      </c>
      <c r="N10" s="22">
        <f t="shared" si="2"/>
        <v>16087363</v>
      </c>
    </row>
    <row r="11" spans="1:14" ht="32.25" customHeight="1" outlineLevel="5">
      <c r="A11" s="9" t="s">
        <v>11</v>
      </c>
      <c r="B11" s="7" t="s">
        <v>12</v>
      </c>
      <c r="C11" s="21">
        <f>SUM(D11+E11+F11)</f>
        <v>20209445.56</v>
      </c>
      <c r="D11" s="21"/>
      <c r="E11" s="21"/>
      <c r="F11" s="31">
        <v>20209445.56</v>
      </c>
      <c r="G11" s="21">
        <f>SUM(H11+I11+J11)</f>
        <v>16448866</v>
      </c>
      <c r="H11" s="21"/>
      <c r="I11" s="21"/>
      <c r="J11" s="31">
        <v>16448866</v>
      </c>
      <c r="K11" s="21">
        <f>SUM(L11+M11+N11)</f>
        <v>16087363</v>
      </c>
      <c r="L11" s="21"/>
      <c r="M11" s="21"/>
      <c r="N11" s="31">
        <v>16087363</v>
      </c>
    </row>
    <row r="12" spans="1:14" ht="187.5" customHeight="1" outlineLevel="5">
      <c r="A12" s="9" t="s">
        <v>13</v>
      </c>
      <c r="B12" s="7" t="s">
        <v>14</v>
      </c>
      <c r="C12" s="21">
        <f>SUM(D12+E12+F12)</f>
        <v>74523</v>
      </c>
      <c r="D12" s="21"/>
      <c r="E12" s="21">
        <v>74523</v>
      </c>
      <c r="F12" s="31"/>
      <c r="G12" s="21">
        <f>SUM(H12+I12+J12)</f>
        <v>223569</v>
      </c>
      <c r="H12" s="21"/>
      <c r="I12" s="21">
        <v>223569</v>
      </c>
      <c r="J12" s="31"/>
      <c r="K12" s="21">
        <f>SUM(L12+M12+N12)</f>
        <v>223569</v>
      </c>
      <c r="L12" s="21"/>
      <c r="M12" s="21">
        <v>223569</v>
      </c>
      <c r="N12" s="31"/>
    </row>
    <row r="13" spans="1:14" ht="123" customHeight="1" outlineLevel="5">
      <c r="A13" s="9" t="s">
        <v>15</v>
      </c>
      <c r="B13" s="7" t="s">
        <v>16</v>
      </c>
      <c r="C13" s="21">
        <f>SUM(D13+E13+F13)</f>
        <v>607376</v>
      </c>
      <c r="D13" s="21"/>
      <c r="E13" s="21">
        <v>607376</v>
      </c>
      <c r="F13" s="31"/>
      <c r="G13" s="21">
        <f>SUM(H13+I13+J13)</f>
        <v>763016.1</v>
      </c>
      <c r="H13" s="21"/>
      <c r="I13" s="21">
        <v>763016.1</v>
      </c>
      <c r="J13" s="31"/>
      <c r="K13" s="21">
        <f>SUM(L13+M13+N13)</f>
        <v>763016.1</v>
      </c>
      <c r="L13" s="21"/>
      <c r="M13" s="21">
        <v>763016.1</v>
      </c>
      <c r="N13" s="31"/>
    </row>
    <row r="14" spans="1:14" ht="240" customHeight="1" outlineLevel="5">
      <c r="A14" s="9" t="s">
        <v>17</v>
      </c>
      <c r="B14" s="7" t="s">
        <v>18</v>
      </c>
      <c r="C14" s="21">
        <f>SUM(D14+E14+F14)</f>
        <v>22556967</v>
      </c>
      <c r="D14" s="21"/>
      <c r="E14" s="21">
        <v>22556967</v>
      </c>
      <c r="F14" s="31"/>
      <c r="G14" s="21">
        <f>SUM(H14+I14+J14)</f>
        <v>23971272</v>
      </c>
      <c r="H14" s="21"/>
      <c r="I14" s="21">
        <v>23971272</v>
      </c>
      <c r="J14" s="31"/>
      <c r="K14" s="21">
        <f>SUM(L14+M14+N14)</f>
        <v>23971272</v>
      </c>
      <c r="L14" s="21"/>
      <c r="M14" s="21">
        <v>23971272</v>
      </c>
      <c r="N14" s="31"/>
    </row>
    <row r="15" spans="1:14" ht="30" customHeight="1" outlineLevel="2">
      <c r="A15" s="12" t="s">
        <v>19</v>
      </c>
      <c r="B15" s="13" t="s">
        <v>20</v>
      </c>
      <c r="C15" s="22">
        <f>SUM(C16+C22)</f>
        <v>88960438.35000001</v>
      </c>
      <c r="D15" s="22">
        <f>SUM(D16+D22)</f>
        <v>6115363.33</v>
      </c>
      <c r="E15" s="22">
        <f>SUM(E16+E22)</f>
        <v>52796431.53</v>
      </c>
      <c r="F15" s="22">
        <f>SUM(F16+F22)</f>
        <v>30048643.490000002</v>
      </c>
      <c r="G15" s="22">
        <f>SUM(G16+G22)</f>
        <v>21968163</v>
      </c>
      <c r="H15" s="22">
        <f>SUM(H16+H22)</f>
        <v>4999680</v>
      </c>
      <c r="I15" s="22">
        <f>SUM(I16+I22)</f>
        <v>37380</v>
      </c>
      <c r="J15" s="22">
        <f>SUM(J16+J22)</f>
        <v>16931103</v>
      </c>
      <c r="K15" s="22">
        <f>SUM(K16+K22)</f>
        <v>16012717</v>
      </c>
      <c r="L15" s="22">
        <f>SUM(L16+L22)</f>
        <v>0</v>
      </c>
      <c r="M15" s="22">
        <f>SUM(M16+M22)</f>
        <v>37380</v>
      </c>
      <c r="N15" s="22">
        <f>SUM(N16+N22)</f>
        <v>15975337</v>
      </c>
    </row>
    <row r="16" spans="1:14" ht="31.5" outlineLevel="4">
      <c r="A16" s="12" t="s">
        <v>21</v>
      </c>
      <c r="B16" s="13" t="s">
        <v>22</v>
      </c>
      <c r="C16" s="22">
        <f>SUM(C17:C21)</f>
        <v>87833371.65</v>
      </c>
      <c r="D16" s="22">
        <f>SUM(D17:D21)</f>
        <v>4999680</v>
      </c>
      <c r="E16" s="22">
        <f>SUM(E17:E21)</f>
        <v>52785162</v>
      </c>
      <c r="F16" s="22">
        <f>SUM(F17:F21)</f>
        <v>30048529.650000002</v>
      </c>
      <c r="G16" s="22">
        <f>SUM(G17:G21)</f>
        <v>21968163</v>
      </c>
      <c r="H16" s="22">
        <f>SUM(H17:H21)</f>
        <v>4999680</v>
      </c>
      <c r="I16" s="22">
        <f>SUM(I17:I21)</f>
        <v>37380</v>
      </c>
      <c r="J16" s="22">
        <f>SUM(J17:J21)</f>
        <v>16931103</v>
      </c>
      <c r="K16" s="22">
        <f>SUM(K17:K21)</f>
        <v>16012717</v>
      </c>
      <c r="L16" s="22">
        <f>SUM(L17:L21)</f>
        <v>0</v>
      </c>
      <c r="M16" s="22">
        <f>SUM(M17:M21)</f>
        <v>37380</v>
      </c>
      <c r="N16" s="22">
        <f>SUM(N17:N21)</f>
        <v>15975337</v>
      </c>
    </row>
    <row r="17" spans="1:14" ht="47.25" outlineLevel="5">
      <c r="A17" s="9" t="s">
        <v>23</v>
      </c>
      <c r="B17" s="7" t="s">
        <v>24</v>
      </c>
      <c r="C17" s="21">
        <f aca="true" t="shared" si="3" ref="C17:C23">SUM(D17+E17+F17)</f>
        <v>29342462.14</v>
      </c>
      <c r="D17" s="21"/>
      <c r="E17" s="21"/>
      <c r="F17" s="31">
        <v>29342462.14</v>
      </c>
      <c r="G17" s="21">
        <f aca="true" t="shared" si="4" ref="G17:G23">SUM(H17+I17+J17)</f>
        <v>16931103</v>
      </c>
      <c r="H17" s="21"/>
      <c r="I17" s="21"/>
      <c r="J17" s="31">
        <v>16931103</v>
      </c>
      <c r="K17" s="21">
        <f aca="true" t="shared" si="5" ref="K17:K23">SUM(L17+M17+N17)</f>
        <v>15975337</v>
      </c>
      <c r="L17" s="21"/>
      <c r="M17" s="21"/>
      <c r="N17" s="31">
        <v>15975337</v>
      </c>
    </row>
    <row r="18" spans="1:14" ht="47.25" outlineLevel="5">
      <c r="A18" s="9" t="s">
        <v>25</v>
      </c>
      <c r="B18" s="7" t="s">
        <v>26</v>
      </c>
      <c r="C18" s="21">
        <f t="shared" si="3"/>
        <v>706067.51</v>
      </c>
      <c r="D18" s="21"/>
      <c r="E18" s="21"/>
      <c r="F18" s="31">
        <v>706067.51</v>
      </c>
      <c r="G18" s="21">
        <f t="shared" si="4"/>
        <v>0</v>
      </c>
      <c r="H18" s="21"/>
      <c r="I18" s="21"/>
      <c r="J18" s="31"/>
      <c r="K18" s="21">
        <f t="shared" si="5"/>
        <v>0</v>
      </c>
      <c r="L18" s="21"/>
      <c r="M18" s="21"/>
      <c r="N18" s="31"/>
    </row>
    <row r="19" spans="1:14" ht="78.75" outlineLevel="5">
      <c r="A19" s="9" t="s">
        <v>482</v>
      </c>
      <c r="B19" s="36" t="s">
        <v>481</v>
      </c>
      <c r="C19" s="21">
        <f t="shared" si="3"/>
        <v>4999680</v>
      </c>
      <c r="D19" s="21">
        <v>4999680</v>
      </c>
      <c r="E19" s="21"/>
      <c r="F19" s="31"/>
      <c r="G19" s="21">
        <f t="shared" si="4"/>
        <v>4999680</v>
      </c>
      <c r="H19" s="21">
        <v>4999680</v>
      </c>
      <c r="I19" s="21"/>
      <c r="J19" s="31"/>
      <c r="K19" s="21">
        <f t="shared" si="5"/>
        <v>0</v>
      </c>
      <c r="L19" s="21"/>
      <c r="M19" s="21"/>
      <c r="N19" s="31"/>
    </row>
    <row r="20" spans="1:14" ht="127.5" customHeight="1" outlineLevel="5">
      <c r="A20" s="9" t="s">
        <v>27</v>
      </c>
      <c r="B20" s="7" t="s">
        <v>28</v>
      </c>
      <c r="C20" s="21">
        <f t="shared" si="3"/>
        <v>0</v>
      </c>
      <c r="D20" s="21"/>
      <c r="E20" s="21"/>
      <c r="F20" s="31"/>
      <c r="G20" s="21">
        <f t="shared" si="4"/>
        <v>37380</v>
      </c>
      <c r="H20" s="21"/>
      <c r="I20" s="21">
        <v>37380</v>
      </c>
      <c r="J20" s="31"/>
      <c r="K20" s="21">
        <f t="shared" si="5"/>
        <v>37380</v>
      </c>
      <c r="L20" s="21"/>
      <c r="M20" s="21">
        <v>37380</v>
      </c>
      <c r="N20" s="31"/>
    </row>
    <row r="21" spans="1:14" ht="221.25" customHeight="1" outlineLevel="5">
      <c r="A21" s="9" t="s">
        <v>29</v>
      </c>
      <c r="B21" s="7" t="s">
        <v>30</v>
      </c>
      <c r="C21" s="21">
        <f t="shared" si="3"/>
        <v>52785162</v>
      </c>
      <c r="D21" s="21"/>
      <c r="E21" s="21">
        <v>52785162</v>
      </c>
      <c r="F21" s="31"/>
      <c r="G21" s="21">
        <f t="shared" si="4"/>
        <v>0</v>
      </c>
      <c r="H21" s="21"/>
      <c r="I21" s="21"/>
      <c r="J21" s="31"/>
      <c r="K21" s="21">
        <f t="shared" si="5"/>
        <v>0</v>
      </c>
      <c r="L21" s="21"/>
      <c r="M21" s="21"/>
      <c r="N21" s="31"/>
    </row>
    <row r="22" spans="1:14" ht="31.5" outlineLevel="5">
      <c r="A22" s="39" t="s">
        <v>485</v>
      </c>
      <c r="B22" s="40" t="s">
        <v>483</v>
      </c>
      <c r="C22" s="22">
        <f t="shared" si="3"/>
        <v>1127066.7000000002</v>
      </c>
      <c r="D22" s="22">
        <f>SUM(D23)</f>
        <v>1115683.33</v>
      </c>
      <c r="E22" s="22">
        <f>SUM(E23)</f>
        <v>11269.53</v>
      </c>
      <c r="F22" s="22">
        <f>SUM(F23)</f>
        <v>113.84</v>
      </c>
      <c r="G22" s="22">
        <f t="shared" si="4"/>
        <v>0</v>
      </c>
      <c r="H22" s="22">
        <f>SUM(H23)</f>
        <v>0</v>
      </c>
      <c r="I22" s="22">
        <f>SUM(I23)</f>
        <v>0</v>
      </c>
      <c r="J22" s="22">
        <f>SUM(J23)</f>
        <v>0</v>
      </c>
      <c r="K22" s="22">
        <f t="shared" si="5"/>
        <v>0</v>
      </c>
      <c r="L22" s="22">
        <f>SUM(L23)</f>
        <v>0</v>
      </c>
      <c r="M22" s="22">
        <f>SUM(M23)</f>
        <v>0</v>
      </c>
      <c r="N22" s="22">
        <f>SUM(N23)</f>
        <v>0</v>
      </c>
    </row>
    <row r="23" spans="1:14" ht="94.5" outlineLevel="5">
      <c r="A23" s="41" t="s">
        <v>486</v>
      </c>
      <c r="B23" s="38" t="s">
        <v>484</v>
      </c>
      <c r="C23" s="21">
        <f t="shared" si="3"/>
        <v>1127066.7000000002</v>
      </c>
      <c r="D23" s="21">
        <v>1115683.33</v>
      </c>
      <c r="E23" s="21">
        <v>11269.53</v>
      </c>
      <c r="F23" s="31">
        <v>113.84</v>
      </c>
      <c r="G23" s="21">
        <f t="shared" si="4"/>
        <v>0</v>
      </c>
      <c r="H23" s="21"/>
      <c r="I23" s="21"/>
      <c r="J23" s="31"/>
      <c r="K23" s="21">
        <f t="shared" si="5"/>
        <v>0</v>
      </c>
      <c r="L23" s="21"/>
      <c r="M23" s="21"/>
      <c r="N23" s="31"/>
    </row>
    <row r="24" spans="1:14" ht="31.5" outlineLevel="2">
      <c r="A24" s="12" t="s">
        <v>37</v>
      </c>
      <c r="B24" s="13" t="s">
        <v>38</v>
      </c>
      <c r="C24" s="22">
        <f aca="true" t="shared" si="6" ref="C24:N24">SUM(C25)</f>
        <v>6191397.240000001</v>
      </c>
      <c r="D24" s="22">
        <f t="shared" si="6"/>
        <v>0</v>
      </c>
      <c r="E24" s="22">
        <f t="shared" si="6"/>
        <v>890536.23</v>
      </c>
      <c r="F24" s="22">
        <f t="shared" si="6"/>
        <v>5300861.010000001</v>
      </c>
      <c r="G24" s="22">
        <f t="shared" si="6"/>
        <v>4732205</v>
      </c>
      <c r="H24" s="22">
        <f t="shared" si="6"/>
        <v>0</v>
      </c>
      <c r="I24" s="22">
        <f t="shared" si="6"/>
        <v>0</v>
      </c>
      <c r="J24" s="22">
        <f t="shared" si="6"/>
        <v>4732205</v>
      </c>
      <c r="K24" s="22">
        <f t="shared" si="6"/>
        <v>4722205</v>
      </c>
      <c r="L24" s="22">
        <f t="shared" si="6"/>
        <v>0</v>
      </c>
      <c r="M24" s="22">
        <f t="shared" si="6"/>
        <v>0</v>
      </c>
      <c r="N24" s="22">
        <f t="shared" si="6"/>
        <v>4722205</v>
      </c>
    </row>
    <row r="25" spans="1:14" ht="28.5" customHeight="1" outlineLevel="4">
      <c r="A25" s="12" t="s">
        <v>39</v>
      </c>
      <c r="B25" s="13" t="s">
        <v>40</v>
      </c>
      <c r="C25" s="22">
        <f aca="true" t="shared" si="7" ref="C25:N25">SUM(C26:C30)</f>
        <v>6191397.240000001</v>
      </c>
      <c r="D25" s="22">
        <f t="shared" si="7"/>
        <v>0</v>
      </c>
      <c r="E25" s="22">
        <f t="shared" si="7"/>
        <v>890536.23</v>
      </c>
      <c r="F25" s="22">
        <f t="shared" si="7"/>
        <v>5300861.010000001</v>
      </c>
      <c r="G25" s="22">
        <f t="shared" si="7"/>
        <v>4732205</v>
      </c>
      <c r="H25" s="22">
        <f t="shared" si="7"/>
        <v>0</v>
      </c>
      <c r="I25" s="22">
        <f t="shared" si="7"/>
        <v>0</v>
      </c>
      <c r="J25" s="22">
        <f t="shared" si="7"/>
        <v>4732205</v>
      </c>
      <c r="K25" s="22">
        <f t="shared" si="7"/>
        <v>4722205</v>
      </c>
      <c r="L25" s="22">
        <f t="shared" si="7"/>
        <v>0</v>
      </c>
      <c r="M25" s="22">
        <f t="shared" si="7"/>
        <v>0</v>
      </c>
      <c r="N25" s="22">
        <f t="shared" si="7"/>
        <v>4722205</v>
      </c>
    </row>
    <row r="26" spans="1:14" ht="47.25" outlineLevel="5">
      <c r="A26" s="9" t="s">
        <v>41</v>
      </c>
      <c r="B26" s="7" t="s">
        <v>42</v>
      </c>
      <c r="C26" s="21">
        <f>SUM(D26+E26+F26)</f>
        <v>5253990.66</v>
      </c>
      <c r="D26" s="21"/>
      <c r="E26" s="21"/>
      <c r="F26" s="31">
        <v>5253990.66</v>
      </c>
      <c r="G26" s="21">
        <f>SUM(H26+I26+J26)</f>
        <v>4732205</v>
      </c>
      <c r="H26" s="21"/>
      <c r="I26" s="21"/>
      <c r="J26" s="31">
        <v>4732205</v>
      </c>
      <c r="K26" s="21">
        <f>SUM(L26+M26+N26)</f>
        <v>4722205</v>
      </c>
      <c r="L26" s="21"/>
      <c r="M26" s="21"/>
      <c r="N26" s="31">
        <v>4722205</v>
      </c>
    </row>
    <row r="27" spans="1:14" ht="111" customHeight="1" outlineLevel="5">
      <c r="A27" s="9" t="s">
        <v>43</v>
      </c>
      <c r="B27" s="7" t="s">
        <v>44</v>
      </c>
      <c r="C27" s="21">
        <f>SUM(D27+E27+F27)</f>
        <v>498326.23</v>
      </c>
      <c r="D27" s="21"/>
      <c r="E27" s="21">
        <v>498326.23</v>
      </c>
      <c r="F27" s="31"/>
      <c r="G27" s="21">
        <f>SUM(H27+I27+J27)</f>
        <v>0</v>
      </c>
      <c r="H27" s="21"/>
      <c r="I27" s="21"/>
      <c r="J27" s="31"/>
      <c r="K27" s="21">
        <f>SUM(L27+M27+N27)</f>
        <v>0</v>
      </c>
      <c r="L27" s="21"/>
      <c r="M27" s="21"/>
      <c r="N27" s="31"/>
    </row>
    <row r="28" spans="1:14" ht="129" customHeight="1" outlineLevel="5">
      <c r="A28" s="9" t="s">
        <v>45</v>
      </c>
      <c r="B28" s="7" t="s">
        <v>46</v>
      </c>
      <c r="C28" s="21">
        <f>SUM(D28+E28+F28)</f>
        <v>392210</v>
      </c>
      <c r="D28" s="21"/>
      <c r="E28" s="21">
        <v>392210</v>
      </c>
      <c r="F28" s="31"/>
      <c r="G28" s="21">
        <f>SUM(H28+I28+J28)</f>
        <v>0</v>
      </c>
      <c r="H28" s="21"/>
      <c r="I28" s="21"/>
      <c r="J28" s="31"/>
      <c r="K28" s="21">
        <f>SUM(L28+M28+N28)</f>
        <v>0</v>
      </c>
      <c r="L28" s="21"/>
      <c r="M28" s="21"/>
      <c r="N28" s="31"/>
    </row>
    <row r="29" spans="1:14" ht="95.25" customHeight="1" outlineLevel="5">
      <c r="A29" s="9" t="s">
        <v>47</v>
      </c>
      <c r="B29" s="7" t="s">
        <v>48</v>
      </c>
      <c r="C29" s="21">
        <f>SUM(D29+E29+F29)</f>
        <v>26227.7</v>
      </c>
      <c r="D29" s="21"/>
      <c r="E29" s="21"/>
      <c r="F29" s="31">
        <v>26227.7</v>
      </c>
      <c r="G29" s="21">
        <f>SUM(H29+I29+J29)</f>
        <v>0</v>
      </c>
      <c r="H29" s="21"/>
      <c r="I29" s="21"/>
      <c r="J29" s="31"/>
      <c r="K29" s="21">
        <f>SUM(L29+M29+N29)</f>
        <v>0</v>
      </c>
      <c r="L29" s="21"/>
      <c r="M29" s="21"/>
      <c r="N29" s="31"/>
    </row>
    <row r="30" spans="1:14" ht="110.25" outlineLevel="5">
      <c r="A30" s="9" t="s">
        <v>49</v>
      </c>
      <c r="B30" s="7" t="s">
        <v>50</v>
      </c>
      <c r="C30" s="21">
        <f>SUM(D30+E30+F30)</f>
        <v>20642.65</v>
      </c>
      <c r="D30" s="21"/>
      <c r="E30" s="21"/>
      <c r="F30" s="31">
        <v>20642.65</v>
      </c>
      <c r="G30" s="21">
        <f>SUM(H30+I30+J30)</f>
        <v>0</v>
      </c>
      <c r="H30" s="21"/>
      <c r="I30" s="21"/>
      <c r="J30" s="31"/>
      <c r="K30" s="21">
        <f>SUM(L30+M30+N30)</f>
        <v>0</v>
      </c>
      <c r="L30" s="21"/>
      <c r="M30" s="21"/>
      <c r="N30" s="31"/>
    </row>
    <row r="31" spans="1:14" ht="31.5" outlineLevel="2">
      <c r="A31" s="12" t="s">
        <v>51</v>
      </c>
      <c r="B31" s="13" t="s">
        <v>52</v>
      </c>
      <c r="C31" s="22">
        <f aca="true" t="shared" si="8" ref="C31:N31">SUM(C32)</f>
        <v>1001397</v>
      </c>
      <c r="D31" s="22">
        <f t="shared" si="8"/>
        <v>0</v>
      </c>
      <c r="E31" s="22">
        <f t="shared" si="8"/>
        <v>330330</v>
      </c>
      <c r="F31" s="22">
        <f t="shared" si="8"/>
        <v>671067</v>
      </c>
      <c r="G31" s="22">
        <f t="shared" si="8"/>
        <v>330330</v>
      </c>
      <c r="H31" s="22">
        <f t="shared" si="8"/>
        <v>0</v>
      </c>
      <c r="I31" s="22">
        <f t="shared" si="8"/>
        <v>330330</v>
      </c>
      <c r="J31" s="22">
        <f t="shared" si="8"/>
        <v>0</v>
      </c>
      <c r="K31" s="22">
        <f t="shared" si="8"/>
        <v>551397</v>
      </c>
      <c r="L31" s="22">
        <f t="shared" si="8"/>
        <v>0</v>
      </c>
      <c r="M31" s="22">
        <f t="shared" si="8"/>
        <v>330330</v>
      </c>
      <c r="N31" s="22">
        <f t="shared" si="8"/>
        <v>221067</v>
      </c>
    </row>
    <row r="32" spans="1:14" ht="31.5" outlineLevel="4">
      <c r="A32" s="12" t="s">
        <v>53</v>
      </c>
      <c r="B32" s="13" t="s">
        <v>54</v>
      </c>
      <c r="C32" s="22">
        <f aca="true" t="shared" si="9" ref="C32:N32">SUM(C33:C35)</f>
        <v>1001397</v>
      </c>
      <c r="D32" s="22">
        <f t="shared" si="9"/>
        <v>0</v>
      </c>
      <c r="E32" s="22">
        <f t="shared" si="9"/>
        <v>330330</v>
      </c>
      <c r="F32" s="22">
        <f t="shared" si="9"/>
        <v>671067</v>
      </c>
      <c r="G32" s="22">
        <f t="shared" si="9"/>
        <v>330330</v>
      </c>
      <c r="H32" s="22">
        <f t="shared" si="9"/>
        <v>0</v>
      </c>
      <c r="I32" s="22">
        <f t="shared" si="9"/>
        <v>330330</v>
      </c>
      <c r="J32" s="22">
        <f t="shared" si="9"/>
        <v>0</v>
      </c>
      <c r="K32" s="22">
        <f t="shared" si="9"/>
        <v>551397</v>
      </c>
      <c r="L32" s="22">
        <f t="shared" si="9"/>
        <v>0</v>
      </c>
      <c r="M32" s="22">
        <f t="shared" si="9"/>
        <v>330330</v>
      </c>
      <c r="N32" s="22">
        <f t="shared" si="9"/>
        <v>221067</v>
      </c>
    </row>
    <row r="33" spans="1:14" ht="47.25" outlineLevel="5">
      <c r="A33" s="9" t="s">
        <v>55</v>
      </c>
      <c r="B33" s="7" t="s">
        <v>56</v>
      </c>
      <c r="C33" s="21">
        <f>SUM(D33+E33+F33)</f>
        <v>450000</v>
      </c>
      <c r="D33" s="21"/>
      <c r="E33" s="21"/>
      <c r="F33" s="31">
        <v>450000</v>
      </c>
      <c r="G33" s="21">
        <f>SUM(H33+I33+J33)</f>
        <v>0</v>
      </c>
      <c r="H33" s="21"/>
      <c r="I33" s="21"/>
      <c r="J33" s="31"/>
      <c r="K33" s="21">
        <f>SUM(L33+M33+N33)</f>
        <v>0</v>
      </c>
      <c r="L33" s="21"/>
      <c r="M33" s="21"/>
      <c r="N33" s="31"/>
    </row>
    <row r="34" spans="1:14" ht="64.5" customHeight="1" outlineLevel="5">
      <c r="A34" s="9" t="s">
        <v>57</v>
      </c>
      <c r="B34" s="7" t="s">
        <v>58</v>
      </c>
      <c r="C34" s="21">
        <f>SUM(D34+E34+F34)</f>
        <v>25410</v>
      </c>
      <c r="D34" s="21"/>
      <c r="E34" s="21">
        <v>25410</v>
      </c>
      <c r="F34" s="31"/>
      <c r="G34" s="21">
        <f>SUM(H34+I34+J34)</f>
        <v>25410</v>
      </c>
      <c r="H34" s="21"/>
      <c r="I34" s="21">
        <v>25410</v>
      </c>
      <c r="J34" s="31"/>
      <c r="K34" s="21">
        <f>SUM(L34+M34+N34)</f>
        <v>25410</v>
      </c>
      <c r="L34" s="21"/>
      <c r="M34" s="21">
        <v>25410</v>
      </c>
      <c r="N34" s="31"/>
    </row>
    <row r="35" spans="1:14" ht="63" outlineLevel="5">
      <c r="A35" s="9" t="s">
        <v>59</v>
      </c>
      <c r="B35" s="7" t="s">
        <v>60</v>
      </c>
      <c r="C35" s="21">
        <f>SUM(D35+E35+F35)</f>
        <v>525987</v>
      </c>
      <c r="D35" s="21"/>
      <c r="E35" s="21">
        <v>304920</v>
      </c>
      <c r="F35" s="31">
        <v>221067</v>
      </c>
      <c r="G35" s="21">
        <f>SUM(H35+I35+J35)</f>
        <v>304920</v>
      </c>
      <c r="H35" s="21"/>
      <c r="I35" s="21">
        <v>304920</v>
      </c>
      <c r="J35" s="31"/>
      <c r="K35" s="21">
        <f>SUM(L35+M35+N35)</f>
        <v>525987</v>
      </c>
      <c r="L35" s="21"/>
      <c r="M35" s="21">
        <v>304920</v>
      </c>
      <c r="N35" s="31">
        <v>221067</v>
      </c>
    </row>
    <row r="36" spans="1:14" ht="78.75" outlineLevel="2">
      <c r="A36" s="12" t="s">
        <v>61</v>
      </c>
      <c r="B36" s="13" t="s">
        <v>62</v>
      </c>
      <c r="C36" s="22">
        <f aca="true" t="shared" si="10" ref="C36:N36">SUM(C37)</f>
        <v>1357000</v>
      </c>
      <c r="D36" s="22">
        <f t="shared" si="10"/>
        <v>0</v>
      </c>
      <c r="E36" s="22">
        <f t="shared" si="10"/>
        <v>0</v>
      </c>
      <c r="F36" s="22">
        <f t="shared" si="10"/>
        <v>1357000</v>
      </c>
      <c r="G36" s="22">
        <f t="shared" si="10"/>
        <v>0</v>
      </c>
      <c r="H36" s="22">
        <f t="shared" si="10"/>
        <v>0</v>
      </c>
      <c r="I36" s="22">
        <f t="shared" si="10"/>
        <v>0</v>
      </c>
      <c r="J36" s="22">
        <f t="shared" si="10"/>
        <v>0</v>
      </c>
      <c r="K36" s="22">
        <f t="shared" si="10"/>
        <v>0</v>
      </c>
      <c r="L36" s="22">
        <f t="shared" si="10"/>
        <v>0</v>
      </c>
      <c r="M36" s="22">
        <f t="shared" si="10"/>
        <v>0</v>
      </c>
      <c r="N36" s="22">
        <f t="shared" si="10"/>
        <v>0</v>
      </c>
    </row>
    <row r="37" spans="1:14" ht="63" outlineLevel="4">
      <c r="A37" s="12" t="s">
        <v>63</v>
      </c>
      <c r="B37" s="13" t="s">
        <v>64</v>
      </c>
      <c r="C37" s="22">
        <f aca="true" t="shared" si="11" ref="C37:N37">SUM(C38:C39)</f>
        <v>1357000</v>
      </c>
      <c r="D37" s="22">
        <f t="shared" si="11"/>
        <v>0</v>
      </c>
      <c r="E37" s="22">
        <f t="shared" si="11"/>
        <v>0</v>
      </c>
      <c r="F37" s="22">
        <f t="shared" si="11"/>
        <v>1357000</v>
      </c>
      <c r="G37" s="22">
        <f t="shared" si="11"/>
        <v>0</v>
      </c>
      <c r="H37" s="22">
        <f t="shared" si="11"/>
        <v>0</v>
      </c>
      <c r="I37" s="22">
        <f t="shared" si="11"/>
        <v>0</v>
      </c>
      <c r="J37" s="22">
        <f t="shared" si="11"/>
        <v>0</v>
      </c>
      <c r="K37" s="22">
        <f t="shared" si="11"/>
        <v>0</v>
      </c>
      <c r="L37" s="22">
        <f t="shared" si="11"/>
        <v>0</v>
      </c>
      <c r="M37" s="22">
        <f t="shared" si="11"/>
        <v>0</v>
      </c>
      <c r="N37" s="22">
        <f t="shared" si="11"/>
        <v>0</v>
      </c>
    </row>
    <row r="38" spans="1:14" ht="47.25" outlineLevel="5">
      <c r="A38" s="9" t="s">
        <v>65</v>
      </c>
      <c r="B38" s="7" t="s">
        <v>66</v>
      </c>
      <c r="C38" s="21">
        <f>SUM(D38+E38+F38)</f>
        <v>350000</v>
      </c>
      <c r="D38" s="21"/>
      <c r="E38" s="21"/>
      <c r="F38" s="31">
        <v>350000</v>
      </c>
      <c r="G38" s="21">
        <f>SUM(H38+I38+J38)</f>
        <v>0</v>
      </c>
      <c r="H38" s="21"/>
      <c r="I38" s="21"/>
      <c r="J38" s="31"/>
      <c r="K38" s="21">
        <f>SUM(L38+M38+N38)</f>
        <v>0</v>
      </c>
      <c r="L38" s="21"/>
      <c r="M38" s="21"/>
      <c r="N38" s="31"/>
    </row>
    <row r="39" spans="1:14" ht="47.25" outlineLevel="5">
      <c r="A39" s="9" t="s">
        <v>67</v>
      </c>
      <c r="B39" s="7" t="s">
        <v>68</v>
      </c>
      <c r="C39" s="21">
        <f>SUM(D39+E39+F39)</f>
        <v>1007000</v>
      </c>
      <c r="D39" s="21"/>
      <c r="E39" s="21"/>
      <c r="F39" s="31">
        <v>1007000</v>
      </c>
      <c r="G39" s="21">
        <f>SUM(H39+I39+J39)</f>
        <v>0</v>
      </c>
      <c r="H39" s="21"/>
      <c r="I39" s="21"/>
      <c r="J39" s="31"/>
      <c r="K39" s="21">
        <f>SUM(L39+M39+N39)</f>
        <v>0</v>
      </c>
      <c r="L39" s="21"/>
      <c r="M39" s="21"/>
      <c r="N39" s="31"/>
    </row>
    <row r="40" spans="1:14" ht="63" outlineLevel="2">
      <c r="A40" s="12" t="s">
        <v>85</v>
      </c>
      <c r="B40" s="13" t="s">
        <v>86</v>
      </c>
      <c r="C40" s="22">
        <f aca="true" t="shared" si="12" ref="C40:N40">SUM(C41)</f>
        <v>8377451.12</v>
      </c>
      <c r="D40" s="22">
        <f t="shared" si="12"/>
        <v>0</v>
      </c>
      <c r="E40" s="22">
        <f t="shared" si="12"/>
        <v>0</v>
      </c>
      <c r="F40" s="22">
        <f t="shared" si="12"/>
        <v>8377451.12</v>
      </c>
      <c r="G40" s="22">
        <f t="shared" si="12"/>
        <v>7656708.12</v>
      </c>
      <c r="H40" s="22">
        <f t="shared" si="12"/>
        <v>0</v>
      </c>
      <c r="I40" s="22">
        <f t="shared" si="12"/>
        <v>0</v>
      </c>
      <c r="J40" s="22">
        <f t="shared" si="12"/>
        <v>7656708.12</v>
      </c>
      <c r="K40" s="22">
        <f t="shared" si="12"/>
        <v>7776453.64</v>
      </c>
      <c r="L40" s="22">
        <f t="shared" si="12"/>
        <v>0</v>
      </c>
      <c r="M40" s="22">
        <f t="shared" si="12"/>
        <v>0</v>
      </c>
      <c r="N40" s="22">
        <f t="shared" si="12"/>
        <v>7776453.64</v>
      </c>
    </row>
    <row r="41" spans="1:14" ht="78.75" outlineLevel="4">
      <c r="A41" s="12" t="s">
        <v>87</v>
      </c>
      <c r="B41" s="13" t="s">
        <v>88</v>
      </c>
      <c r="C41" s="22">
        <f aca="true" t="shared" si="13" ref="C41:N41">SUM(C42:C43)</f>
        <v>8377451.12</v>
      </c>
      <c r="D41" s="22">
        <f t="shared" si="13"/>
        <v>0</v>
      </c>
      <c r="E41" s="22">
        <f t="shared" si="13"/>
        <v>0</v>
      </c>
      <c r="F41" s="22">
        <f t="shared" si="13"/>
        <v>8377451.12</v>
      </c>
      <c r="G41" s="22">
        <f t="shared" si="13"/>
        <v>7656708.12</v>
      </c>
      <c r="H41" s="22">
        <f t="shared" si="13"/>
        <v>0</v>
      </c>
      <c r="I41" s="22">
        <f t="shared" si="13"/>
        <v>0</v>
      </c>
      <c r="J41" s="22">
        <f t="shared" si="13"/>
        <v>7656708.12</v>
      </c>
      <c r="K41" s="22">
        <f t="shared" si="13"/>
        <v>7776453.64</v>
      </c>
      <c r="L41" s="22">
        <f t="shared" si="13"/>
        <v>0</v>
      </c>
      <c r="M41" s="22">
        <f t="shared" si="13"/>
        <v>0</v>
      </c>
      <c r="N41" s="22">
        <f t="shared" si="13"/>
        <v>7776453.64</v>
      </c>
    </row>
    <row r="42" spans="1:14" ht="47.25" outlineLevel="5">
      <c r="A42" s="9" t="s">
        <v>89</v>
      </c>
      <c r="B42" s="7" t="s">
        <v>90</v>
      </c>
      <c r="C42" s="21">
        <f>SUM(D42+E42+F42)</f>
        <v>1815962</v>
      </c>
      <c r="D42" s="21"/>
      <c r="E42" s="21"/>
      <c r="F42" s="31">
        <v>1815962</v>
      </c>
      <c r="G42" s="21">
        <f>SUM(H42+I42+J42)</f>
        <v>1815962</v>
      </c>
      <c r="H42" s="21"/>
      <c r="I42" s="21"/>
      <c r="J42" s="31">
        <v>1815962</v>
      </c>
      <c r="K42" s="21">
        <f>SUM(L42+M42+N42)</f>
        <v>1815962</v>
      </c>
      <c r="L42" s="21"/>
      <c r="M42" s="21"/>
      <c r="N42" s="31">
        <v>1815962</v>
      </c>
    </row>
    <row r="43" spans="1:14" ht="63" outlineLevel="5">
      <c r="A43" s="9" t="s">
        <v>91</v>
      </c>
      <c r="B43" s="7" t="s">
        <v>92</v>
      </c>
      <c r="C43" s="21">
        <f>SUM(D43+E43+F43)</f>
        <v>6561489.12</v>
      </c>
      <c r="D43" s="21"/>
      <c r="E43" s="21"/>
      <c r="F43" s="31">
        <v>6561489.12</v>
      </c>
      <c r="G43" s="21">
        <f>SUM(H43+I43+J43)</f>
        <v>5840746.12</v>
      </c>
      <c r="H43" s="21"/>
      <c r="I43" s="21"/>
      <c r="J43" s="31">
        <v>5840746.12</v>
      </c>
      <c r="K43" s="21">
        <f>SUM(L43+M43+N43)</f>
        <v>5960491.64</v>
      </c>
      <c r="L43" s="21"/>
      <c r="M43" s="21"/>
      <c r="N43" s="31">
        <v>5960491.64</v>
      </c>
    </row>
    <row r="44" spans="1:14" ht="63" customHeight="1" outlineLevel="2">
      <c r="A44" s="12" t="s">
        <v>99</v>
      </c>
      <c r="B44" s="13" t="s">
        <v>100</v>
      </c>
      <c r="C44" s="22">
        <f aca="true" t="shared" si="14" ref="C44:N45">SUM(C45)</f>
        <v>803317.52</v>
      </c>
      <c r="D44" s="22">
        <f t="shared" si="14"/>
        <v>0</v>
      </c>
      <c r="E44" s="22">
        <f t="shared" si="14"/>
        <v>0</v>
      </c>
      <c r="F44" s="22">
        <f t="shared" si="14"/>
        <v>803317.52</v>
      </c>
      <c r="G44" s="22">
        <f t="shared" si="14"/>
        <v>212317.52</v>
      </c>
      <c r="H44" s="22">
        <f t="shared" si="14"/>
        <v>0</v>
      </c>
      <c r="I44" s="22">
        <f t="shared" si="14"/>
        <v>0</v>
      </c>
      <c r="J44" s="22">
        <f t="shared" si="14"/>
        <v>212317.52</v>
      </c>
      <c r="K44" s="22">
        <f t="shared" si="14"/>
        <v>517237.52</v>
      </c>
      <c r="L44" s="22">
        <f t="shared" si="14"/>
        <v>0</v>
      </c>
      <c r="M44" s="22">
        <f t="shared" si="14"/>
        <v>0</v>
      </c>
      <c r="N44" s="22">
        <f t="shared" si="14"/>
        <v>517237.52</v>
      </c>
    </row>
    <row r="45" spans="1:14" ht="48" customHeight="1" outlineLevel="4">
      <c r="A45" s="12" t="s">
        <v>101</v>
      </c>
      <c r="B45" s="13" t="s">
        <v>102</v>
      </c>
      <c r="C45" s="22">
        <f t="shared" si="14"/>
        <v>803317.52</v>
      </c>
      <c r="D45" s="22">
        <f t="shared" si="14"/>
        <v>0</v>
      </c>
      <c r="E45" s="22">
        <f t="shared" si="14"/>
        <v>0</v>
      </c>
      <c r="F45" s="22">
        <f t="shared" si="14"/>
        <v>803317.52</v>
      </c>
      <c r="G45" s="22">
        <f t="shared" si="14"/>
        <v>212317.52</v>
      </c>
      <c r="H45" s="22">
        <f t="shared" si="14"/>
        <v>0</v>
      </c>
      <c r="I45" s="22">
        <f t="shared" si="14"/>
        <v>0</v>
      </c>
      <c r="J45" s="22">
        <f t="shared" si="14"/>
        <v>212317.52</v>
      </c>
      <c r="K45" s="22">
        <f t="shared" si="14"/>
        <v>517237.52</v>
      </c>
      <c r="L45" s="22">
        <f t="shared" si="14"/>
        <v>0</v>
      </c>
      <c r="M45" s="22">
        <f t="shared" si="14"/>
        <v>0</v>
      </c>
      <c r="N45" s="22">
        <f t="shared" si="14"/>
        <v>517237.52</v>
      </c>
    </row>
    <row r="46" spans="1:14" ht="19.5" customHeight="1" outlineLevel="5">
      <c r="A46" s="9" t="s">
        <v>103</v>
      </c>
      <c r="B46" s="7" t="s">
        <v>104</v>
      </c>
      <c r="C46" s="21">
        <f>SUM(D46+E46+F46)</f>
        <v>803317.52</v>
      </c>
      <c r="D46" s="21"/>
      <c r="E46" s="21"/>
      <c r="F46" s="31">
        <v>803317.52</v>
      </c>
      <c r="G46" s="21">
        <f>SUM(H46+I46+J46)</f>
        <v>212317.52</v>
      </c>
      <c r="H46" s="21"/>
      <c r="I46" s="21"/>
      <c r="J46" s="31">
        <v>212317.52</v>
      </c>
      <c r="K46" s="21">
        <f>SUM(L46+M46+N46)</f>
        <v>517237.52</v>
      </c>
      <c r="L46" s="21"/>
      <c r="M46" s="21"/>
      <c r="N46" s="31">
        <v>517237.52</v>
      </c>
    </row>
    <row r="47" spans="1:14" ht="22.5" customHeight="1" outlineLevel="5">
      <c r="A47" s="12" t="s">
        <v>93</v>
      </c>
      <c r="B47" s="13" t="s">
        <v>473</v>
      </c>
      <c r="C47" s="22">
        <f>SUM(C48)</f>
        <v>50000</v>
      </c>
      <c r="D47" s="22">
        <f aca="true" t="shared" si="15" ref="D47:N47">SUM(D48)</f>
        <v>0</v>
      </c>
      <c r="E47" s="22">
        <f t="shared" si="15"/>
        <v>0</v>
      </c>
      <c r="F47" s="22">
        <f t="shared" si="15"/>
        <v>50000</v>
      </c>
      <c r="G47" s="22">
        <f t="shared" si="15"/>
        <v>0</v>
      </c>
      <c r="H47" s="22">
        <f t="shared" si="15"/>
        <v>0</v>
      </c>
      <c r="I47" s="22">
        <f t="shared" si="15"/>
        <v>0</v>
      </c>
      <c r="J47" s="22">
        <f t="shared" si="15"/>
        <v>0</v>
      </c>
      <c r="K47" s="22">
        <f t="shared" si="15"/>
        <v>0</v>
      </c>
      <c r="L47" s="22">
        <f t="shared" si="15"/>
        <v>0</v>
      </c>
      <c r="M47" s="22">
        <f t="shared" si="15"/>
        <v>0</v>
      </c>
      <c r="N47" s="22">
        <f t="shared" si="15"/>
        <v>0</v>
      </c>
    </row>
    <row r="48" spans="1:14" ht="31.5" customHeight="1" outlineLevel="5">
      <c r="A48" s="12" t="s">
        <v>95</v>
      </c>
      <c r="B48" s="13" t="s">
        <v>472</v>
      </c>
      <c r="C48" s="22">
        <f>SUM(C49)</f>
        <v>50000</v>
      </c>
      <c r="D48" s="22">
        <f aca="true" t="shared" si="16" ref="D48:N48">SUM(D49)</f>
        <v>0</v>
      </c>
      <c r="E48" s="22">
        <f t="shared" si="16"/>
        <v>0</v>
      </c>
      <c r="F48" s="22">
        <f t="shared" si="16"/>
        <v>50000</v>
      </c>
      <c r="G48" s="22">
        <f t="shared" si="16"/>
        <v>0</v>
      </c>
      <c r="H48" s="22">
        <f t="shared" si="16"/>
        <v>0</v>
      </c>
      <c r="I48" s="22">
        <f t="shared" si="16"/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</row>
    <row r="49" spans="1:14" ht="33.75" customHeight="1" outlineLevel="5">
      <c r="A49" s="9" t="s">
        <v>97</v>
      </c>
      <c r="B49" s="7" t="s">
        <v>471</v>
      </c>
      <c r="C49" s="21">
        <f>SUM(D49:F49)</f>
        <v>50000</v>
      </c>
      <c r="D49" s="21"/>
      <c r="E49" s="21"/>
      <c r="F49" s="31">
        <v>50000</v>
      </c>
      <c r="G49" s="21">
        <f>SUM(H49:J49)</f>
        <v>0</v>
      </c>
      <c r="H49" s="21"/>
      <c r="I49" s="21"/>
      <c r="J49" s="31"/>
      <c r="K49" s="21">
        <f>SUM(L49:N49)</f>
        <v>0</v>
      </c>
      <c r="L49" s="21"/>
      <c r="M49" s="21"/>
      <c r="N49" s="31"/>
    </row>
    <row r="50" spans="1:14" ht="111.75" customHeight="1" outlineLevel="1">
      <c r="A50" s="12" t="s">
        <v>105</v>
      </c>
      <c r="B50" s="13" t="s">
        <v>106</v>
      </c>
      <c r="C50" s="22">
        <f>SUM(C51+C55+C59+C64)</f>
        <v>2397000</v>
      </c>
      <c r="D50" s="22">
        <f aca="true" t="shared" si="17" ref="D50:N50">SUM(D51+D55+D59+D64)</f>
        <v>0</v>
      </c>
      <c r="E50" s="22">
        <f t="shared" si="17"/>
        <v>0</v>
      </c>
      <c r="F50" s="22">
        <f t="shared" si="17"/>
        <v>2397000</v>
      </c>
      <c r="G50" s="22">
        <f t="shared" si="17"/>
        <v>1000000</v>
      </c>
      <c r="H50" s="22">
        <f t="shared" si="17"/>
        <v>0</v>
      </c>
      <c r="I50" s="22">
        <f t="shared" si="17"/>
        <v>0</v>
      </c>
      <c r="J50" s="22">
        <f t="shared" si="17"/>
        <v>1000000</v>
      </c>
      <c r="K50" s="22">
        <f t="shared" si="17"/>
        <v>1000000</v>
      </c>
      <c r="L50" s="22">
        <f t="shared" si="17"/>
        <v>0</v>
      </c>
      <c r="M50" s="22">
        <f t="shared" si="17"/>
        <v>0</v>
      </c>
      <c r="N50" s="22">
        <f t="shared" si="17"/>
        <v>1000000</v>
      </c>
    </row>
    <row r="51" spans="1:14" ht="31.5" outlineLevel="2">
      <c r="A51" s="12" t="s">
        <v>107</v>
      </c>
      <c r="B51" s="13" t="s">
        <v>108</v>
      </c>
      <c r="C51" s="22">
        <f aca="true" t="shared" si="18" ref="C51:N51">SUM(C52)</f>
        <v>110000</v>
      </c>
      <c r="D51" s="22">
        <f t="shared" si="18"/>
        <v>0</v>
      </c>
      <c r="E51" s="22">
        <f t="shared" si="18"/>
        <v>0</v>
      </c>
      <c r="F51" s="22">
        <f t="shared" si="18"/>
        <v>110000</v>
      </c>
      <c r="G51" s="22">
        <f t="shared" si="18"/>
        <v>0</v>
      </c>
      <c r="H51" s="22">
        <f t="shared" si="18"/>
        <v>0</v>
      </c>
      <c r="I51" s="22">
        <f t="shared" si="18"/>
        <v>0</v>
      </c>
      <c r="J51" s="22">
        <f t="shared" si="18"/>
        <v>0</v>
      </c>
      <c r="K51" s="22">
        <f t="shared" si="18"/>
        <v>0</v>
      </c>
      <c r="L51" s="22">
        <f t="shared" si="18"/>
        <v>0</v>
      </c>
      <c r="M51" s="22">
        <f t="shared" si="18"/>
        <v>0</v>
      </c>
      <c r="N51" s="22">
        <f t="shared" si="18"/>
        <v>0</v>
      </c>
    </row>
    <row r="52" spans="1:14" ht="47.25" outlineLevel="4">
      <c r="A52" s="12" t="s">
        <v>109</v>
      </c>
      <c r="B52" s="13" t="s">
        <v>110</v>
      </c>
      <c r="C52" s="22">
        <f aca="true" t="shared" si="19" ref="C52:N52">SUM(C53:C54)</f>
        <v>110000</v>
      </c>
      <c r="D52" s="22">
        <f t="shared" si="19"/>
        <v>0</v>
      </c>
      <c r="E52" s="22">
        <f t="shared" si="19"/>
        <v>0</v>
      </c>
      <c r="F52" s="22">
        <f t="shared" si="19"/>
        <v>110000</v>
      </c>
      <c r="G52" s="22">
        <f t="shared" si="19"/>
        <v>0</v>
      </c>
      <c r="H52" s="22">
        <f t="shared" si="19"/>
        <v>0</v>
      </c>
      <c r="I52" s="22">
        <f t="shared" si="19"/>
        <v>0</v>
      </c>
      <c r="J52" s="22">
        <f t="shared" si="19"/>
        <v>0</v>
      </c>
      <c r="K52" s="22">
        <f t="shared" si="19"/>
        <v>0</v>
      </c>
      <c r="L52" s="22">
        <f t="shared" si="19"/>
        <v>0</v>
      </c>
      <c r="M52" s="22">
        <f t="shared" si="19"/>
        <v>0</v>
      </c>
      <c r="N52" s="22">
        <f t="shared" si="19"/>
        <v>0</v>
      </c>
    </row>
    <row r="53" spans="1:14" ht="94.5" outlineLevel="5">
      <c r="A53" s="9" t="s">
        <v>111</v>
      </c>
      <c r="B53" s="7" t="s">
        <v>112</v>
      </c>
      <c r="C53" s="21">
        <f>SUM(D53+E53+F53)</f>
        <v>66600</v>
      </c>
      <c r="D53" s="21"/>
      <c r="E53" s="21"/>
      <c r="F53" s="19">
        <v>66600</v>
      </c>
      <c r="G53" s="21">
        <f>SUM(H53+I53+J53)</f>
        <v>0</v>
      </c>
      <c r="H53" s="21"/>
      <c r="I53" s="21"/>
      <c r="J53" s="31"/>
      <c r="K53" s="21">
        <f>SUM(L53+M53+N53)</f>
        <v>0</v>
      </c>
      <c r="L53" s="21"/>
      <c r="M53" s="21"/>
      <c r="N53" s="31"/>
    </row>
    <row r="54" spans="1:14" ht="48" customHeight="1" outlineLevel="5">
      <c r="A54" s="9" t="s">
        <v>113</v>
      </c>
      <c r="B54" s="7" t="s">
        <v>476</v>
      </c>
      <c r="C54" s="21">
        <f>SUM(D54+E54+F54)</f>
        <v>43400</v>
      </c>
      <c r="D54" s="21"/>
      <c r="E54" s="21"/>
      <c r="F54" s="19">
        <v>43400</v>
      </c>
      <c r="G54" s="21">
        <f>SUM(H54+I54+J54)</f>
        <v>0</v>
      </c>
      <c r="H54" s="21"/>
      <c r="I54" s="21"/>
      <c r="J54" s="31"/>
      <c r="K54" s="21">
        <f>SUM(L54+M54+N54)</f>
        <v>0</v>
      </c>
      <c r="L54" s="21"/>
      <c r="M54" s="21"/>
      <c r="N54" s="31"/>
    </row>
    <row r="55" spans="1:14" ht="47.25" outlineLevel="2">
      <c r="A55" s="12" t="s">
        <v>115</v>
      </c>
      <c r="B55" s="13" t="s">
        <v>116</v>
      </c>
      <c r="C55" s="22">
        <f aca="true" t="shared" si="20" ref="C55:N55">SUM(C56)</f>
        <v>200000</v>
      </c>
      <c r="D55" s="22">
        <f t="shared" si="20"/>
        <v>0</v>
      </c>
      <c r="E55" s="22">
        <f t="shared" si="20"/>
        <v>0</v>
      </c>
      <c r="F55" s="22">
        <f t="shared" si="20"/>
        <v>200000</v>
      </c>
      <c r="G55" s="22">
        <f t="shared" si="20"/>
        <v>0</v>
      </c>
      <c r="H55" s="22">
        <f t="shared" si="20"/>
        <v>0</v>
      </c>
      <c r="I55" s="22">
        <f t="shared" si="20"/>
        <v>0</v>
      </c>
      <c r="J55" s="22">
        <f t="shared" si="20"/>
        <v>0</v>
      </c>
      <c r="K55" s="22">
        <f t="shared" si="20"/>
        <v>0</v>
      </c>
      <c r="L55" s="22">
        <f t="shared" si="20"/>
        <v>0</v>
      </c>
      <c r="M55" s="22">
        <f t="shared" si="20"/>
        <v>0</v>
      </c>
      <c r="N55" s="22">
        <f t="shared" si="20"/>
        <v>0</v>
      </c>
    </row>
    <row r="56" spans="1:14" ht="47.25" outlineLevel="4">
      <c r="A56" s="12" t="s">
        <v>117</v>
      </c>
      <c r="B56" s="13" t="s">
        <v>118</v>
      </c>
      <c r="C56" s="22">
        <f aca="true" t="shared" si="21" ref="C56:N56">SUM(C57:C58)</f>
        <v>200000</v>
      </c>
      <c r="D56" s="22">
        <f t="shared" si="21"/>
        <v>0</v>
      </c>
      <c r="E56" s="22">
        <f t="shared" si="21"/>
        <v>0</v>
      </c>
      <c r="F56" s="22">
        <f t="shared" si="21"/>
        <v>200000</v>
      </c>
      <c r="G56" s="22">
        <f t="shared" si="21"/>
        <v>0</v>
      </c>
      <c r="H56" s="22">
        <f t="shared" si="21"/>
        <v>0</v>
      </c>
      <c r="I56" s="22">
        <f t="shared" si="21"/>
        <v>0</v>
      </c>
      <c r="J56" s="22">
        <f t="shared" si="21"/>
        <v>0</v>
      </c>
      <c r="K56" s="22">
        <f t="shared" si="21"/>
        <v>0</v>
      </c>
      <c r="L56" s="22">
        <f t="shared" si="21"/>
        <v>0</v>
      </c>
      <c r="M56" s="22">
        <f t="shared" si="21"/>
        <v>0</v>
      </c>
      <c r="N56" s="22">
        <f t="shared" si="21"/>
        <v>0</v>
      </c>
    </row>
    <row r="57" spans="1:14" ht="111.75" customHeight="1" outlineLevel="5">
      <c r="A57" s="9" t="s">
        <v>119</v>
      </c>
      <c r="B57" s="7" t="s">
        <v>120</v>
      </c>
      <c r="C57" s="21">
        <f>SUM(D57+E57+F57)</f>
        <v>66600</v>
      </c>
      <c r="D57" s="21"/>
      <c r="E57" s="21"/>
      <c r="F57" s="19">
        <v>66600</v>
      </c>
      <c r="G57" s="21">
        <f>SUM(H57+I57+J57)</f>
        <v>0</v>
      </c>
      <c r="H57" s="21"/>
      <c r="I57" s="21"/>
      <c r="J57" s="31"/>
      <c r="K57" s="21">
        <f>SUM(L57+M57+N57)</f>
        <v>0</v>
      </c>
      <c r="L57" s="21"/>
      <c r="M57" s="21"/>
      <c r="N57" s="31"/>
    </row>
    <row r="58" spans="1:14" ht="129.75" customHeight="1" outlineLevel="5">
      <c r="A58" s="9" t="s">
        <v>121</v>
      </c>
      <c r="B58" s="7" t="s">
        <v>122</v>
      </c>
      <c r="C58" s="21">
        <f>SUM(D58+E58+F58)</f>
        <v>133400</v>
      </c>
      <c r="D58" s="21"/>
      <c r="E58" s="21"/>
      <c r="F58" s="19">
        <v>133400</v>
      </c>
      <c r="G58" s="21">
        <f>SUM(H58+I58+J58)</f>
        <v>0</v>
      </c>
      <c r="H58" s="21"/>
      <c r="I58" s="21"/>
      <c r="J58" s="31"/>
      <c r="K58" s="21">
        <f>SUM(L58+M58+N58)</f>
        <v>0</v>
      </c>
      <c r="L58" s="21"/>
      <c r="M58" s="21"/>
      <c r="N58" s="31"/>
    </row>
    <row r="59" spans="1:14" ht="30.75" customHeight="1" outlineLevel="2">
      <c r="A59" s="12" t="s">
        <v>123</v>
      </c>
      <c r="B59" s="13" t="s">
        <v>124</v>
      </c>
      <c r="C59" s="22">
        <f aca="true" t="shared" si="22" ref="C59:N59">SUM(C60)</f>
        <v>1887000</v>
      </c>
      <c r="D59" s="22">
        <f t="shared" si="22"/>
        <v>0</v>
      </c>
      <c r="E59" s="22">
        <f t="shared" si="22"/>
        <v>0</v>
      </c>
      <c r="F59" s="22">
        <f t="shared" si="22"/>
        <v>1887000</v>
      </c>
      <c r="G59" s="22">
        <f t="shared" si="22"/>
        <v>1000000</v>
      </c>
      <c r="H59" s="22">
        <f t="shared" si="22"/>
        <v>0</v>
      </c>
      <c r="I59" s="22">
        <f t="shared" si="22"/>
        <v>0</v>
      </c>
      <c r="J59" s="22">
        <f t="shared" si="22"/>
        <v>1000000</v>
      </c>
      <c r="K59" s="22">
        <f t="shared" si="22"/>
        <v>1000000</v>
      </c>
      <c r="L59" s="22">
        <f t="shared" si="22"/>
        <v>0</v>
      </c>
      <c r="M59" s="22">
        <f t="shared" si="22"/>
        <v>0</v>
      </c>
      <c r="N59" s="22">
        <f t="shared" si="22"/>
        <v>1000000</v>
      </c>
    </row>
    <row r="60" spans="1:14" ht="63" outlineLevel="4">
      <c r="A60" s="12" t="s">
        <v>125</v>
      </c>
      <c r="B60" s="13" t="s">
        <v>126</v>
      </c>
      <c r="C60" s="22">
        <f>SUM(C61:C63)</f>
        <v>1887000</v>
      </c>
      <c r="D60" s="22">
        <f aca="true" t="shared" si="23" ref="D60:N60">SUM(D61:D63)</f>
        <v>0</v>
      </c>
      <c r="E60" s="22">
        <f t="shared" si="23"/>
        <v>0</v>
      </c>
      <c r="F60" s="22">
        <f t="shared" si="23"/>
        <v>1887000</v>
      </c>
      <c r="G60" s="22">
        <f t="shared" si="23"/>
        <v>1000000</v>
      </c>
      <c r="H60" s="22">
        <f t="shared" si="23"/>
        <v>0</v>
      </c>
      <c r="I60" s="22">
        <f t="shared" si="23"/>
        <v>0</v>
      </c>
      <c r="J60" s="22">
        <f t="shared" si="23"/>
        <v>1000000</v>
      </c>
      <c r="K60" s="22">
        <f t="shared" si="23"/>
        <v>1000000</v>
      </c>
      <c r="L60" s="22">
        <f t="shared" si="23"/>
        <v>0</v>
      </c>
      <c r="M60" s="22">
        <f t="shared" si="23"/>
        <v>0</v>
      </c>
      <c r="N60" s="22">
        <f t="shared" si="23"/>
        <v>1000000</v>
      </c>
    </row>
    <row r="61" spans="1:14" ht="63" outlineLevel="4">
      <c r="A61" s="9" t="s">
        <v>488</v>
      </c>
      <c r="B61" s="36" t="s">
        <v>487</v>
      </c>
      <c r="C61" s="21">
        <f>SUM(D61+E61+F61)</f>
        <v>887000</v>
      </c>
      <c r="D61" s="21"/>
      <c r="E61" s="21"/>
      <c r="F61" s="37">
        <v>887000</v>
      </c>
      <c r="G61" s="21"/>
      <c r="H61" s="21"/>
      <c r="I61" s="21"/>
      <c r="J61" s="21"/>
      <c r="K61" s="21"/>
      <c r="L61" s="21"/>
      <c r="M61" s="21"/>
      <c r="N61" s="21"/>
    </row>
    <row r="62" spans="1:14" ht="31.5" outlineLevel="5">
      <c r="A62" s="9" t="s">
        <v>127</v>
      </c>
      <c r="B62" s="7" t="s">
        <v>128</v>
      </c>
      <c r="C62" s="21">
        <f>SUM(D62+E62+F62)</f>
        <v>500000</v>
      </c>
      <c r="D62" s="21"/>
      <c r="E62" s="21"/>
      <c r="F62" s="19">
        <v>500000</v>
      </c>
      <c r="G62" s="21">
        <f>SUM(H62+I62+J62)</f>
        <v>500000</v>
      </c>
      <c r="H62" s="21"/>
      <c r="I62" s="21"/>
      <c r="J62" s="21">
        <v>500000</v>
      </c>
      <c r="K62" s="21">
        <f>SUM(L62+M62+N62)</f>
        <v>500000</v>
      </c>
      <c r="L62" s="21"/>
      <c r="M62" s="21"/>
      <c r="N62" s="21">
        <v>500000</v>
      </c>
    </row>
    <row r="63" spans="1:14" ht="94.5" outlineLevel="5">
      <c r="A63" s="9" t="s">
        <v>129</v>
      </c>
      <c r="B63" s="7" t="s">
        <v>130</v>
      </c>
      <c r="C63" s="21">
        <f>SUM(D63+E63+F63)</f>
        <v>500000</v>
      </c>
      <c r="D63" s="21"/>
      <c r="E63" s="21"/>
      <c r="F63" s="19">
        <v>500000</v>
      </c>
      <c r="G63" s="21">
        <f>SUM(H63+I63+J63)</f>
        <v>500000</v>
      </c>
      <c r="H63" s="21"/>
      <c r="I63" s="21"/>
      <c r="J63" s="21">
        <v>500000</v>
      </c>
      <c r="K63" s="21">
        <f>SUM(L63+M63+N63)</f>
        <v>500000</v>
      </c>
      <c r="L63" s="21"/>
      <c r="M63" s="21"/>
      <c r="N63" s="21">
        <v>500000</v>
      </c>
    </row>
    <row r="64" spans="1:14" ht="31.5" outlineLevel="2">
      <c r="A64" s="12" t="s">
        <v>131</v>
      </c>
      <c r="B64" s="13" t="s">
        <v>132</v>
      </c>
      <c r="C64" s="22">
        <f aca="true" t="shared" si="24" ref="C64:N64">SUM(C65)</f>
        <v>200000</v>
      </c>
      <c r="D64" s="22">
        <f t="shared" si="24"/>
        <v>0</v>
      </c>
      <c r="E64" s="22">
        <f t="shared" si="24"/>
        <v>0</v>
      </c>
      <c r="F64" s="22">
        <f t="shared" si="24"/>
        <v>200000</v>
      </c>
      <c r="G64" s="22">
        <f t="shared" si="24"/>
        <v>0</v>
      </c>
      <c r="H64" s="22">
        <f t="shared" si="24"/>
        <v>0</v>
      </c>
      <c r="I64" s="22">
        <f t="shared" si="24"/>
        <v>0</v>
      </c>
      <c r="J64" s="22">
        <f t="shared" si="24"/>
        <v>0</v>
      </c>
      <c r="K64" s="22">
        <f t="shared" si="24"/>
        <v>0</v>
      </c>
      <c r="L64" s="22">
        <f t="shared" si="24"/>
        <v>0</v>
      </c>
      <c r="M64" s="22">
        <f t="shared" si="24"/>
        <v>0</v>
      </c>
      <c r="N64" s="22">
        <f t="shared" si="24"/>
        <v>0</v>
      </c>
    </row>
    <row r="65" spans="1:14" ht="31.5" outlineLevel="4">
      <c r="A65" s="12" t="s">
        <v>133</v>
      </c>
      <c r="B65" s="13" t="s">
        <v>134</v>
      </c>
      <c r="C65" s="22">
        <f aca="true" t="shared" si="25" ref="C65:N65">SUM(C66:C67)</f>
        <v>200000</v>
      </c>
      <c r="D65" s="22">
        <f t="shared" si="25"/>
        <v>0</v>
      </c>
      <c r="E65" s="22">
        <f t="shared" si="25"/>
        <v>0</v>
      </c>
      <c r="F65" s="22">
        <f t="shared" si="25"/>
        <v>200000</v>
      </c>
      <c r="G65" s="22">
        <f t="shared" si="25"/>
        <v>0</v>
      </c>
      <c r="H65" s="22">
        <f t="shared" si="25"/>
        <v>0</v>
      </c>
      <c r="I65" s="22">
        <f t="shared" si="25"/>
        <v>0</v>
      </c>
      <c r="J65" s="22">
        <f t="shared" si="25"/>
        <v>0</v>
      </c>
      <c r="K65" s="22">
        <f t="shared" si="25"/>
        <v>0</v>
      </c>
      <c r="L65" s="22">
        <f t="shared" si="25"/>
        <v>0</v>
      </c>
      <c r="M65" s="22">
        <f t="shared" si="25"/>
        <v>0</v>
      </c>
      <c r="N65" s="22">
        <f t="shared" si="25"/>
        <v>0</v>
      </c>
    </row>
    <row r="66" spans="1:14" ht="15.75" outlineLevel="5">
      <c r="A66" s="9" t="s">
        <v>135</v>
      </c>
      <c r="B66" s="7" t="s">
        <v>136</v>
      </c>
      <c r="C66" s="21">
        <f>SUM(D66+E66+F66)</f>
        <v>100000</v>
      </c>
      <c r="D66" s="21"/>
      <c r="E66" s="21"/>
      <c r="F66" s="19">
        <v>100000</v>
      </c>
      <c r="G66" s="21">
        <f>SUM(H66+I66+J66)</f>
        <v>0</v>
      </c>
      <c r="H66" s="21"/>
      <c r="I66" s="21"/>
      <c r="J66" s="21"/>
      <c r="K66" s="21">
        <f>SUM(L66+M66+N66)</f>
        <v>0</v>
      </c>
      <c r="L66" s="21"/>
      <c r="M66" s="21"/>
      <c r="N66" s="21"/>
    </row>
    <row r="67" spans="1:14" ht="31.5" outlineLevel="5">
      <c r="A67" s="9" t="s">
        <v>137</v>
      </c>
      <c r="B67" s="7" t="s">
        <v>138</v>
      </c>
      <c r="C67" s="21">
        <f>SUM(D67+E67+F67)</f>
        <v>100000</v>
      </c>
      <c r="D67" s="21"/>
      <c r="E67" s="21"/>
      <c r="F67" s="19">
        <v>100000</v>
      </c>
      <c r="G67" s="21">
        <f>SUM(H67+I67+J67)</f>
        <v>0</v>
      </c>
      <c r="H67" s="21"/>
      <c r="I67" s="21"/>
      <c r="J67" s="21"/>
      <c r="K67" s="21">
        <f>SUM(L67+M67+N67)</f>
        <v>0</v>
      </c>
      <c r="L67" s="21"/>
      <c r="M67" s="21"/>
      <c r="N67" s="21"/>
    </row>
    <row r="68" spans="1:14" ht="78.75" outlineLevel="1">
      <c r="A68" s="12" t="s">
        <v>147</v>
      </c>
      <c r="B68" s="13" t="s">
        <v>148</v>
      </c>
      <c r="C68" s="22">
        <f aca="true" t="shared" si="26" ref="C68:N69">SUM(C69)</f>
        <v>75000</v>
      </c>
      <c r="D68" s="22">
        <f t="shared" si="26"/>
        <v>0</v>
      </c>
      <c r="E68" s="22">
        <f t="shared" si="26"/>
        <v>0</v>
      </c>
      <c r="F68" s="22">
        <f t="shared" si="26"/>
        <v>75000</v>
      </c>
      <c r="G68" s="22">
        <f t="shared" si="26"/>
        <v>0</v>
      </c>
      <c r="H68" s="22">
        <f t="shared" si="26"/>
        <v>0</v>
      </c>
      <c r="I68" s="22">
        <f t="shared" si="26"/>
        <v>0</v>
      </c>
      <c r="J68" s="22">
        <f t="shared" si="26"/>
        <v>0</v>
      </c>
      <c r="K68" s="22">
        <f t="shared" si="26"/>
        <v>0</v>
      </c>
      <c r="L68" s="22">
        <f t="shared" si="26"/>
        <v>0</v>
      </c>
      <c r="M68" s="22">
        <f t="shared" si="26"/>
        <v>0</v>
      </c>
      <c r="N68" s="22">
        <f t="shared" si="26"/>
        <v>0</v>
      </c>
    </row>
    <row r="69" spans="1:14" ht="47.25" outlineLevel="2">
      <c r="A69" s="12" t="s">
        <v>149</v>
      </c>
      <c r="B69" s="13" t="s">
        <v>150</v>
      </c>
      <c r="C69" s="22">
        <f t="shared" si="26"/>
        <v>75000</v>
      </c>
      <c r="D69" s="22">
        <f t="shared" si="26"/>
        <v>0</v>
      </c>
      <c r="E69" s="22">
        <f t="shared" si="26"/>
        <v>0</v>
      </c>
      <c r="F69" s="22">
        <f t="shared" si="26"/>
        <v>75000</v>
      </c>
      <c r="G69" s="22">
        <f t="shared" si="26"/>
        <v>0</v>
      </c>
      <c r="H69" s="22">
        <f t="shared" si="26"/>
        <v>0</v>
      </c>
      <c r="I69" s="22">
        <f t="shared" si="26"/>
        <v>0</v>
      </c>
      <c r="J69" s="22">
        <f t="shared" si="26"/>
        <v>0</v>
      </c>
      <c r="K69" s="22">
        <f t="shared" si="26"/>
        <v>0</v>
      </c>
      <c r="L69" s="22">
        <f t="shared" si="26"/>
        <v>0</v>
      </c>
      <c r="M69" s="22">
        <f t="shared" si="26"/>
        <v>0</v>
      </c>
      <c r="N69" s="22">
        <f t="shared" si="26"/>
        <v>0</v>
      </c>
    </row>
    <row r="70" spans="1:14" ht="47.25" outlineLevel="4">
      <c r="A70" s="12" t="s">
        <v>151</v>
      </c>
      <c r="B70" s="13" t="s">
        <v>152</v>
      </c>
      <c r="C70" s="22">
        <f aca="true" t="shared" si="27" ref="C70:N70">SUM(C71:C71)</f>
        <v>75000</v>
      </c>
      <c r="D70" s="22">
        <f t="shared" si="27"/>
        <v>0</v>
      </c>
      <c r="E70" s="22">
        <f t="shared" si="27"/>
        <v>0</v>
      </c>
      <c r="F70" s="22">
        <f t="shared" si="27"/>
        <v>75000</v>
      </c>
      <c r="G70" s="22">
        <f t="shared" si="27"/>
        <v>0</v>
      </c>
      <c r="H70" s="22">
        <f t="shared" si="27"/>
        <v>0</v>
      </c>
      <c r="I70" s="22">
        <f t="shared" si="27"/>
        <v>0</v>
      </c>
      <c r="J70" s="22">
        <f t="shared" si="27"/>
        <v>0</v>
      </c>
      <c r="K70" s="22">
        <f t="shared" si="27"/>
        <v>0</v>
      </c>
      <c r="L70" s="22">
        <f t="shared" si="27"/>
        <v>0</v>
      </c>
      <c r="M70" s="22">
        <f t="shared" si="27"/>
        <v>0</v>
      </c>
      <c r="N70" s="22">
        <f t="shared" si="27"/>
        <v>0</v>
      </c>
    </row>
    <row r="71" spans="1:14" ht="31.5" outlineLevel="5">
      <c r="A71" s="9" t="s">
        <v>153</v>
      </c>
      <c r="B71" s="7" t="s">
        <v>154</v>
      </c>
      <c r="C71" s="21">
        <f>SUM(D71+E71+F71)</f>
        <v>75000</v>
      </c>
      <c r="D71" s="21"/>
      <c r="E71" s="21"/>
      <c r="F71" s="31">
        <v>75000</v>
      </c>
      <c r="G71" s="21">
        <f>SUM(H71+I71+J71)</f>
        <v>0</v>
      </c>
      <c r="H71" s="21"/>
      <c r="I71" s="21"/>
      <c r="J71" s="31"/>
      <c r="K71" s="21">
        <f>SUM(L71+M71+N71)</f>
        <v>0</v>
      </c>
      <c r="L71" s="21"/>
      <c r="M71" s="21"/>
      <c r="N71" s="31"/>
    </row>
    <row r="72" spans="1:14" ht="63" outlineLevel="1">
      <c r="A72" s="12" t="s">
        <v>157</v>
      </c>
      <c r="B72" s="13" t="s">
        <v>158</v>
      </c>
      <c r="C72" s="22">
        <f>SUM(C73+C76+C79+C82)</f>
        <v>280899.33</v>
      </c>
      <c r="D72" s="22">
        <f>SUM(D73+D76+D79+D82)</f>
        <v>0</v>
      </c>
      <c r="E72" s="22">
        <f aca="true" t="shared" si="28" ref="E72:N72">SUM(E73+E76+E79+E82)</f>
        <v>100899.33</v>
      </c>
      <c r="F72" s="22">
        <f t="shared" si="28"/>
        <v>180000</v>
      </c>
      <c r="G72" s="22">
        <f t="shared" si="28"/>
        <v>11212.25</v>
      </c>
      <c r="H72" s="22">
        <f t="shared" si="28"/>
        <v>0</v>
      </c>
      <c r="I72" s="22">
        <f t="shared" si="28"/>
        <v>11212.25</v>
      </c>
      <c r="J72" s="22">
        <f t="shared" si="28"/>
        <v>0</v>
      </c>
      <c r="K72" s="22">
        <f t="shared" si="28"/>
        <v>11212.25</v>
      </c>
      <c r="L72" s="22">
        <f t="shared" si="28"/>
        <v>0</v>
      </c>
      <c r="M72" s="22">
        <f t="shared" si="28"/>
        <v>11212.25</v>
      </c>
      <c r="N72" s="22">
        <f t="shared" si="28"/>
        <v>0</v>
      </c>
    </row>
    <row r="73" spans="1:14" ht="47.25" outlineLevel="2">
      <c r="A73" s="12" t="s">
        <v>159</v>
      </c>
      <c r="B73" s="13" t="s">
        <v>160</v>
      </c>
      <c r="C73" s="22">
        <f aca="true" t="shared" si="29" ref="C73:N74">SUM(C74)</f>
        <v>30703.33</v>
      </c>
      <c r="D73" s="22">
        <f t="shared" si="29"/>
        <v>0</v>
      </c>
      <c r="E73" s="22">
        <f t="shared" si="29"/>
        <v>30703.33</v>
      </c>
      <c r="F73" s="22">
        <f t="shared" si="29"/>
        <v>0</v>
      </c>
      <c r="G73" s="22">
        <f t="shared" si="29"/>
        <v>11212.25</v>
      </c>
      <c r="H73" s="22">
        <f t="shared" si="29"/>
        <v>0</v>
      </c>
      <c r="I73" s="22">
        <f t="shared" si="29"/>
        <v>11212.25</v>
      </c>
      <c r="J73" s="22">
        <f t="shared" si="29"/>
        <v>0</v>
      </c>
      <c r="K73" s="22">
        <f t="shared" si="29"/>
        <v>11212.25</v>
      </c>
      <c r="L73" s="22">
        <f t="shared" si="29"/>
        <v>0</v>
      </c>
      <c r="M73" s="22">
        <f t="shared" si="29"/>
        <v>11212.25</v>
      </c>
      <c r="N73" s="22">
        <f t="shared" si="29"/>
        <v>0</v>
      </c>
    </row>
    <row r="74" spans="1:14" ht="63" outlineLevel="4">
      <c r="A74" s="12" t="s">
        <v>161</v>
      </c>
      <c r="B74" s="13" t="s">
        <v>162</v>
      </c>
      <c r="C74" s="22">
        <f t="shared" si="29"/>
        <v>30703.33</v>
      </c>
      <c r="D74" s="22">
        <f t="shared" si="29"/>
        <v>0</v>
      </c>
      <c r="E74" s="22">
        <f t="shared" si="29"/>
        <v>30703.33</v>
      </c>
      <c r="F74" s="22">
        <f t="shared" si="29"/>
        <v>0</v>
      </c>
      <c r="G74" s="22">
        <f t="shared" si="29"/>
        <v>11212.25</v>
      </c>
      <c r="H74" s="22">
        <f t="shared" si="29"/>
        <v>0</v>
      </c>
      <c r="I74" s="22">
        <f t="shared" si="29"/>
        <v>11212.25</v>
      </c>
      <c r="J74" s="22">
        <f t="shared" si="29"/>
        <v>0</v>
      </c>
      <c r="K74" s="22">
        <f t="shared" si="29"/>
        <v>11212.25</v>
      </c>
      <c r="L74" s="22">
        <f t="shared" si="29"/>
        <v>0</v>
      </c>
      <c r="M74" s="22">
        <f t="shared" si="29"/>
        <v>11212.25</v>
      </c>
      <c r="N74" s="22">
        <f t="shared" si="29"/>
        <v>0</v>
      </c>
    </row>
    <row r="75" spans="1:14" ht="159" customHeight="1" outlineLevel="5">
      <c r="A75" s="9" t="s">
        <v>163</v>
      </c>
      <c r="B75" s="7" t="s">
        <v>164</v>
      </c>
      <c r="C75" s="21">
        <f>SUM(D75+E75+F75)</f>
        <v>30703.33</v>
      </c>
      <c r="D75" s="21"/>
      <c r="E75" s="21">
        <v>30703.33</v>
      </c>
      <c r="F75" s="31"/>
      <c r="G75" s="21">
        <f>SUM(H75+I75+J75)</f>
        <v>11212.25</v>
      </c>
      <c r="H75" s="21"/>
      <c r="I75" s="21">
        <v>11212.25</v>
      </c>
      <c r="J75" s="31"/>
      <c r="K75" s="21">
        <f>SUM(L75+M75+N75)</f>
        <v>11212.25</v>
      </c>
      <c r="L75" s="21"/>
      <c r="M75" s="21">
        <v>11212.25</v>
      </c>
      <c r="N75" s="31"/>
    </row>
    <row r="76" spans="1:14" ht="48" customHeight="1" outlineLevel="2">
      <c r="A76" s="12" t="s">
        <v>165</v>
      </c>
      <c r="B76" s="13" t="s">
        <v>166</v>
      </c>
      <c r="C76" s="22">
        <f aca="true" t="shared" si="30" ref="C76:N77">SUM(C77)</f>
        <v>70196</v>
      </c>
      <c r="D76" s="22">
        <f t="shared" si="30"/>
        <v>0</v>
      </c>
      <c r="E76" s="22">
        <f t="shared" si="30"/>
        <v>70196</v>
      </c>
      <c r="F76" s="22">
        <f t="shared" si="30"/>
        <v>0</v>
      </c>
      <c r="G76" s="22">
        <f t="shared" si="30"/>
        <v>0</v>
      </c>
      <c r="H76" s="22">
        <f t="shared" si="30"/>
        <v>0</v>
      </c>
      <c r="I76" s="22">
        <f t="shared" si="30"/>
        <v>0</v>
      </c>
      <c r="J76" s="22">
        <f t="shared" si="30"/>
        <v>0</v>
      </c>
      <c r="K76" s="22">
        <f t="shared" si="30"/>
        <v>0</v>
      </c>
      <c r="L76" s="22">
        <f t="shared" si="30"/>
        <v>0</v>
      </c>
      <c r="M76" s="22">
        <f t="shared" si="30"/>
        <v>0</v>
      </c>
      <c r="N76" s="22">
        <f t="shared" si="30"/>
        <v>0</v>
      </c>
    </row>
    <row r="77" spans="1:14" ht="63" outlineLevel="4">
      <c r="A77" s="12" t="s">
        <v>167</v>
      </c>
      <c r="B77" s="13" t="s">
        <v>168</v>
      </c>
      <c r="C77" s="22">
        <f t="shared" si="30"/>
        <v>70196</v>
      </c>
      <c r="D77" s="22">
        <f t="shared" si="30"/>
        <v>0</v>
      </c>
      <c r="E77" s="22">
        <f t="shared" si="30"/>
        <v>70196</v>
      </c>
      <c r="F77" s="22">
        <f t="shared" si="30"/>
        <v>0</v>
      </c>
      <c r="G77" s="22">
        <f t="shared" si="30"/>
        <v>0</v>
      </c>
      <c r="H77" s="22">
        <f t="shared" si="30"/>
        <v>0</v>
      </c>
      <c r="I77" s="22">
        <f t="shared" si="30"/>
        <v>0</v>
      </c>
      <c r="J77" s="22">
        <f t="shared" si="30"/>
        <v>0</v>
      </c>
      <c r="K77" s="22">
        <f t="shared" si="30"/>
        <v>0</v>
      </c>
      <c r="L77" s="22">
        <f t="shared" si="30"/>
        <v>0</v>
      </c>
      <c r="M77" s="22">
        <f t="shared" si="30"/>
        <v>0</v>
      </c>
      <c r="N77" s="22">
        <f t="shared" si="30"/>
        <v>0</v>
      </c>
    </row>
    <row r="78" spans="1:14" ht="156.75" customHeight="1" outlineLevel="5">
      <c r="A78" s="9" t="s">
        <v>169</v>
      </c>
      <c r="B78" s="7" t="s">
        <v>170</v>
      </c>
      <c r="C78" s="21">
        <f>SUM(D78+E78+F78)</f>
        <v>70196</v>
      </c>
      <c r="D78" s="21"/>
      <c r="E78" s="21">
        <v>70196</v>
      </c>
      <c r="F78" s="31"/>
      <c r="G78" s="21">
        <f>SUM(H78+I78+J78)</f>
        <v>0</v>
      </c>
      <c r="H78" s="21"/>
      <c r="I78" s="21"/>
      <c r="J78" s="31"/>
      <c r="K78" s="21">
        <f>SUM(L78+M78+N78)</f>
        <v>0</v>
      </c>
      <c r="L78" s="21"/>
      <c r="M78" s="21"/>
      <c r="N78" s="31"/>
    </row>
    <row r="79" spans="1:14" ht="33.75" customHeight="1" outlineLevel="2">
      <c r="A79" s="12" t="s">
        <v>171</v>
      </c>
      <c r="B79" s="13" t="s">
        <v>172</v>
      </c>
      <c r="C79" s="22">
        <f aca="true" t="shared" si="31" ref="C79:N80">SUM(C80)</f>
        <v>100000</v>
      </c>
      <c r="D79" s="22">
        <f t="shared" si="31"/>
        <v>0</v>
      </c>
      <c r="E79" s="22">
        <f t="shared" si="31"/>
        <v>0</v>
      </c>
      <c r="F79" s="22">
        <f t="shared" si="31"/>
        <v>100000</v>
      </c>
      <c r="G79" s="22">
        <f t="shared" si="31"/>
        <v>0</v>
      </c>
      <c r="H79" s="22">
        <f t="shared" si="31"/>
        <v>0</v>
      </c>
      <c r="I79" s="22">
        <f t="shared" si="31"/>
        <v>0</v>
      </c>
      <c r="J79" s="22">
        <f t="shared" si="31"/>
        <v>0</v>
      </c>
      <c r="K79" s="22">
        <f t="shared" si="31"/>
        <v>0</v>
      </c>
      <c r="L79" s="22">
        <f t="shared" si="31"/>
        <v>0</v>
      </c>
      <c r="M79" s="22">
        <f t="shared" si="31"/>
        <v>0</v>
      </c>
      <c r="N79" s="22">
        <f t="shared" si="31"/>
        <v>0</v>
      </c>
    </row>
    <row r="80" spans="1:14" ht="53.25" customHeight="1" outlineLevel="4">
      <c r="A80" s="12" t="s">
        <v>173</v>
      </c>
      <c r="B80" s="13" t="s">
        <v>174</v>
      </c>
      <c r="C80" s="22">
        <f t="shared" si="31"/>
        <v>100000</v>
      </c>
      <c r="D80" s="22">
        <f t="shared" si="31"/>
        <v>0</v>
      </c>
      <c r="E80" s="22">
        <f t="shared" si="31"/>
        <v>0</v>
      </c>
      <c r="F80" s="22">
        <f t="shared" si="31"/>
        <v>100000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0</v>
      </c>
      <c r="K80" s="22">
        <f t="shared" si="31"/>
        <v>0</v>
      </c>
      <c r="L80" s="22">
        <f t="shared" si="31"/>
        <v>0</v>
      </c>
      <c r="M80" s="22">
        <f t="shared" si="31"/>
        <v>0</v>
      </c>
      <c r="N80" s="22">
        <f t="shared" si="31"/>
        <v>0</v>
      </c>
    </row>
    <row r="81" spans="1:14" ht="47.25" outlineLevel="5">
      <c r="A81" s="9" t="s">
        <v>175</v>
      </c>
      <c r="B81" s="7" t="s">
        <v>176</v>
      </c>
      <c r="C81" s="21">
        <f>SUM(D81+E81+F81)</f>
        <v>100000</v>
      </c>
      <c r="D81" s="21"/>
      <c r="E81" s="21"/>
      <c r="F81" s="31">
        <v>100000</v>
      </c>
      <c r="G81" s="21">
        <f>SUM(H81+I81+J81)</f>
        <v>0</v>
      </c>
      <c r="H81" s="21"/>
      <c r="I81" s="21"/>
      <c r="J81" s="31"/>
      <c r="K81" s="21">
        <f>SUM(L81+M81+N81)</f>
        <v>0</v>
      </c>
      <c r="L81" s="21"/>
      <c r="M81" s="21"/>
      <c r="N81" s="31"/>
    </row>
    <row r="82" spans="1:14" ht="31.5" outlineLevel="2">
      <c r="A82" s="12" t="s">
        <v>177</v>
      </c>
      <c r="B82" s="13" t="s">
        <v>178</v>
      </c>
      <c r="C82" s="22">
        <f aca="true" t="shared" si="32" ref="C82:N82">SUM(C83)</f>
        <v>80000</v>
      </c>
      <c r="D82" s="22">
        <f t="shared" si="32"/>
        <v>0</v>
      </c>
      <c r="E82" s="22">
        <f t="shared" si="32"/>
        <v>0</v>
      </c>
      <c r="F82" s="22">
        <f t="shared" si="32"/>
        <v>80000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0</v>
      </c>
      <c r="K82" s="22">
        <f t="shared" si="32"/>
        <v>0</v>
      </c>
      <c r="L82" s="22">
        <f t="shared" si="32"/>
        <v>0</v>
      </c>
      <c r="M82" s="22">
        <f t="shared" si="32"/>
        <v>0</v>
      </c>
      <c r="N82" s="22">
        <f t="shared" si="32"/>
        <v>0</v>
      </c>
    </row>
    <row r="83" spans="1:14" ht="50.25" customHeight="1" outlineLevel="4">
      <c r="A83" s="12" t="s">
        <v>179</v>
      </c>
      <c r="B83" s="13" t="s">
        <v>180</v>
      </c>
      <c r="C83" s="22">
        <f>SUM(C84:C84)</f>
        <v>80000</v>
      </c>
      <c r="D83" s="22">
        <f>SUM(D84:D84)</f>
        <v>0</v>
      </c>
      <c r="E83" s="22">
        <f>SUM(E84:E84)</f>
        <v>0</v>
      </c>
      <c r="F83" s="22">
        <f>SUM(F84:F84)</f>
        <v>80000</v>
      </c>
      <c r="G83" s="22">
        <f>SUM(G84:G84)</f>
        <v>0</v>
      </c>
      <c r="H83" s="22">
        <f>SUM(H84:H84)</f>
        <v>0</v>
      </c>
      <c r="I83" s="22">
        <f>SUM(I84:I84)</f>
        <v>0</v>
      </c>
      <c r="J83" s="22">
        <f>SUM(J84:J84)</f>
        <v>0</v>
      </c>
      <c r="K83" s="22">
        <f>SUM(K84:K84)</f>
        <v>0</v>
      </c>
      <c r="L83" s="22">
        <f>SUM(L84:L84)</f>
        <v>0</v>
      </c>
      <c r="M83" s="22">
        <f>SUM(M84:M84)</f>
        <v>0</v>
      </c>
      <c r="N83" s="22">
        <f>SUM(N84:N84)</f>
        <v>0</v>
      </c>
    </row>
    <row r="84" spans="1:14" ht="31.5" outlineLevel="5">
      <c r="A84" s="9" t="s">
        <v>183</v>
      </c>
      <c r="B84" s="7" t="s">
        <v>184</v>
      </c>
      <c r="C84" s="21">
        <f>SUM(D84+E84+F84)</f>
        <v>80000</v>
      </c>
      <c r="D84" s="21"/>
      <c r="E84" s="21"/>
      <c r="F84" s="31">
        <v>80000</v>
      </c>
      <c r="G84" s="21">
        <f>SUM(H84+I84+J84)</f>
        <v>0</v>
      </c>
      <c r="H84" s="21"/>
      <c r="I84" s="21"/>
      <c r="J84" s="31"/>
      <c r="K84" s="21">
        <f>SUM(L84+M84+N84)</f>
        <v>0</v>
      </c>
      <c r="L84" s="21"/>
      <c r="M84" s="21"/>
      <c r="N84" s="31"/>
    </row>
    <row r="85" spans="1:14" ht="65.25" customHeight="1" outlineLevel="1">
      <c r="A85" s="12" t="s">
        <v>191</v>
      </c>
      <c r="B85" s="13" t="s">
        <v>192</v>
      </c>
      <c r="C85" s="22">
        <f aca="true" t="shared" si="33" ref="C85:N86">SUM(C86)</f>
        <v>3072454</v>
      </c>
      <c r="D85" s="22">
        <f t="shared" si="33"/>
        <v>0</v>
      </c>
      <c r="E85" s="22">
        <f t="shared" si="33"/>
        <v>0</v>
      </c>
      <c r="F85" s="22">
        <f t="shared" si="33"/>
        <v>3072454</v>
      </c>
      <c r="G85" s="22">
        <f t="shared" si="33"/>
        <v>2169238</v>
      </c>
      <c r="H85" s="22">
        <f t="shared" si="33"/>
        <v>0</v>
      </c>
      <c r="I85" s="22">
        <f t="shared" si="33"/>
        <v>0</v>
      </c>
      <c r="J85" s="22">
        <f t="shared" si="33"/>
        <v>2169238</v>
      </c>
      <c r="K85" s="22">
        <f t="shared" si="33"/>
        <v>2118958</v>
      </c>
      <c r="L85" s="22">
        <f t="shared" si="33"/>
        <v>0</v>
      </c>
      <c r="M85" s="22">
        <f t="shared" si="33"/>
        <v>0</v>
      </c>
      <c r="N85" s="22">
        <f t="shared" si="33"/>
        <v>2118958</v>
      </c>
    </row>
    <row r="86" spans="1:14" ht="63.75" customHeight="1" outlineLevel="2">
      <c r="A86" s="12" t="s">
        <v>193</v>
      </c>
      <c r="B86" s="13" t="s">
        <v>194</v>
      </c>
      <c r="C86" s="22">
        <f t="shared" si="33"/>
        <v>3072454</v>
      </c>
      <c r="D86" s="22">
        <f t="shared" si="33"/>
        <v>0</v>
      </c>
      <c r="E86" s="22">
        <f t="shared" si="33"/>
        <v>0</v>
      </c>
      <c r="F86" s="22">
        <f t="shared" si="33"/>
        <v>3072454</v>
      </c>
      <c r="G86" s="22">
        <f t="shared" si="33"/>
        <v>2169238</v>
      </c>
      <c r="H86" s="22">
        <f t="shared" si="33"/>
        <v>0</v>
      </c>
      <c r="I86" s="22">
        <f t="shared" si="33"/>
        <v>0</v>
      </c>
      <c r="J86" s="22">
        <f t="shared" si="33"/>
        <v>2169238</v>
      </c>
      <c r="K86" s="22">
        <f t="shared" si="33"/>
        <v>2118958</v>
      </c>
      <c r="L86" s="22">
        <f t="shared" si="33"/>
        <v>0</v>
      </c>
      <c r="M86" s="22">
        <f t="shared" si="33"/>
        <v>0</v>
      </c>
      <c r="N86" s="22">
        <f t="shared" si="33"/>
        <v>2118958</v>
      </c>
    </row>
    <row r="87" spans="1:14" ht="65.25" customHeight="1" outlineLevel="4">
      <c r="A87" s="12" t="s">
        <v>195</v>
      </c>
      <c r="B87" s="13" t="s">
        <v>196</v>
      </c>
      <c r="C87" s="22">
        <f aca="true" t="shared" si="34" ref="C87:N87">SUM(C88:C89)</f>
        <v>3072454</v>
      </c>
      <c r="D87" s="22">
        <f t="shared" si="34"/>
        <v>0</v>
      </c>
      <c r="E87" s="22">
        <f t="shared" si="34"/>
        <v>0</v>
      </c>
      <c r="F87" s="22">
        <f t="shared" si="34"/>
        <v>3072454</v>
      </c>
      <c r="G87" s="22">
        <f t="shared" si="34"/>
        <v>2169238</v>
      </c>
      <c r="H87" s="22">
        <f t="shared" si="34"/>
        <v>0</v>
      </c>
      <c r="I87" s="22">
        <f t="shared" si="34"/>
        <v>0</v>
      </c>
      <c r="J87" s="22">
        <f t="shared" si="34"/>
        <v>2169238</v>
      </c>
      <c r="K87" s="22">
        <f t="shared" si="34"/>
        <v>2118958</v>
      </c>
      <c r="L87" s="22">
        <f t="shared" si="34"/>
        <v>0</v>
      </c>
      <c r="M87" s="22">
        <f t="shared" si="34"/>
        <v>0</v>
      </c>
      <c r="N87" s="22">
        <f t="shared" si="34"/>
        <v>2118958</v>
      </c>
    </row>
    <row r="88" spans="1:14" ht="63" outlineLevel="5">
      <c r="A88" s="9" t="s">
        <v>197</v>
      </c>
      <c r="B88" s="7" t="s">
        <v>198</v>
      </c>
      <c r="C88" s="21">
        <f>SUM(D88+E88+F88)</f>
        <v>2772454</v>
      </c>
      <c r="D88" s="21"/>
      <c r="E88" s="21"/>
      <c r="F88" s="19">
        <v>2772454</v>
      </c>
      <c r="G88" s="21">
        <f>SUM(H88+I88+J88)</f>
        <v>2169238</v>
      </c>
      <c r="H88" s="21"/>
      <c r="I88" s="21"/>
      <c r="J88" s="31">
        <v>2169238</v>
      </c>
      <c r="K88" s="21">
        <f>SUM(L88+M88+N88)</f>
        <v>2118958</v>
      </c>
      <c r="L88" s="21"/>
      <c r="M88" s="21"/>
      <c r="N88" s="31">
        <v>2118958</v>
      </c>
    </row>
    <row r="89" spans="1:14" ht="126" outlineLevel="5">
      <c r="A89" s="9" t="s">
        <v>199</v>
      </c>
      <c r="B89" s="7" t="s">
        <v>200</v>
      </c>
      <c r="C89" s="21">
        <f>SUM(D89+E89+F89)</f>
        <v>300000</v>
      </c>
      <c r="D89" s="21"/>
      <c r="E89" s="21"/>
      <c r="F89" s="19">
        <v>300000</v>
      </c>
      <c r="G89" s="21">
        <f>SUM(H89+I89+J89)</f>
        <v>0</v>
      </c>
      <c r="H89" s="21"/>
      <c r="I89" s="21"/>
      <c r="J89" s="31"/>
      <c r="K89" s="21">
        <f>SUM(L89+M89+N89)</f>
        <v>0</v>
      </c>
      <c r="L89" s="21"/>
      <c r="M89" s="21"/>
      <c r="N89" s="31"/>
    </row>
    <row r="90" spans="1:14" ht="47.25" customHeight="1" outlineLevel="1">
      <c r="A90" s="12" t="s">
        <v>201</v>
      </c>
      <c r="B90" s="13" t="s">
        <v>202</v>
      </c>
      <c r="C90" s="22">
        <f>SUM(C91+C97+C100)</f>
        <v>819157.9</v>
      </c>
      <c r="D90" s="22">
        <f>SUM(D91+D97+D100)</f>
        <v>0</v>
      </c>
      <c r="E90" s="22">
        <f>SUM(E91+E97+E100)</f>
        <v>402157.9</v>
      </c>
      <c r="F90" s="22">
        <f>SUM(F91+F97+F100)</f>
        <v>417000</v>
      </c>
      <c r="G90" s="22">
        <f>SUM(G91+G97+G100)</f>
        <v>361486</v>
      </c>
      <c r="H90" s="22">
        <f>SUM(H91+H97+H100)</f>
        <v>0</v>
      </c>
      <c r="I90" s="22">
        <f>SUM(I91+I97+I100)</f>
        <v>361486</v>
      </c>
      <c r="J90" s="22">
        <f>SUM(J91+J97+J100)</f>
        <v>0</v>
      </c>
      <c r="K90" s="22">
        <f>SUM(K91+K97+K100)</f>
        <v>361486</v>
      </c>
      <c r="L90" s="22">
        <f>SUM(L91+L97+L100)</f>
        <v>0</v>
      </c>
      <c r="M90" s="22">
        <f>SUM(M91+M97+M100)</f>
        <v>361486</v>
      </c>
      <c r="N90" s="22">
        <f>SUM(N91+N97+N100)</f>
        <v>0</v>
      </c>
    </row>
    <row r="91" spans="1:14" ht="47.25" outlineLevel="2">
      <c r="A91" s="12" t="s">
        <v>203</v>
      </c>
      <c r="B91" s="13" t="s">
        <v>204</v>
      </c>
      <c r="C91" s="22">
        <f>SUM(C92+C94)</f>
        <v>557157.9</v>
      </c>
      <c r="D91" s="22">
        <f>SUM(D92+D94)</f>
        <v>0</v>
      </c>
      <c r="E91" s="22">
        <f>SUM(E92+E94)</f>
        <v>402157.9</v>
      </c>
      <c r="F91" s="22">
        <f>SUM(F92+F94)</f>
        <v>155000</v>
      </c>
      <c r="G91" s="22">
        <f>SUM(G92+G94)</f>
        <v>361486</v>
      </c>
      <c r="H91" s="22">
        <f>SUM(H92+H94)</f>
        <v>0</v>
      </c>
      <c r="I91" s="22">
        <f>SUM(I92+I94)</f>
        <v>361486</v>
      </c>
      <c r="J91" s="22">
        <f>SUM(J92+J94)</f>
        <v>0</v>
      </c>
      <c r="K91" s="22">
        <f>SUM(K92+K94)</f>
        <v>361486</v>
      </c>
      <c r="L91" s="22">
        <f>SUM(L92+L94)</f>
        <v>0</v>
      </c>
      <c r="M91" s="22">
        <f>SUM(M92+M94)</f>
        <v>361486</v>
      </c>
      <c r="N91" s="22">
        <f>SUM(N92+N94)</f>
        <v>0</v>
      </c>
    </row>
    <row r="92" spans="1:14" ht="47.25" outlineLevel="4">
      <c r="A92" s="12" t="s">
        <v>205</v>
      </c>
      <c r="B92" s="13" t="s">
        <v>206</v>
      </c>
      <c r="C92" s="22">
        <f>SUM(C93:C93)</f>
        <v>130000</v>
      </c>
      <c r="D92" s="22">
        <f>SUM(D93:D93)</f>
        <v>0</v>
      </c>
      <c r="E92" s="22">
        <f>SUM(E93:E93)</f>
        <v>0</v>
      </c>
      <c r="F92" s="22">
        <f>SUM(F93:F93)</f>
        <v>130000</v>
      </c>
      <c r="G92" s="22">
        <f>SUM(G93:G93)</f>
        <v>0</v>
      </c>
      <c r="H92" s="22">
        <f>SUM(H93:H93)</f>
        <v>0</v>
      </c>
      <c r="I92" s="22">
        <f>SUM(I93:I93)</f>
        <v>0</v>
      </c>
      <c r="J92" s="22">
        <f>SUM(J93:J93)</f>
        <v>0</v>
      </c>
      <c r="K92" s="22">
        <f>SUM(K93:K93)</f>
        <v>0</v>
      </c>
      <c r="L92" s="22">
        <f>SUM(L93:L93)</f>
        <v>0</v>
      </c>
      <c r="M92" s="22">
        <f>SUM(M93:M93)</f>
        <v>0</v>
      </c>
      <c r="N92" s="22">
        <f>SUM(N93:N93)</f>
        <v>0</v>
      </c>
    </row>
    <row r="93" spans="1:14" ht="63" outlineLevel="5">
      <c r="A93" s="9" t="s">
        <v>211</v>
      </c>
      <c r="B93" s="7" t="s">
        <v>212</v>
      </c>
      <c r="C93" s="21">
        <f>SUM(D93+E93+F93)</f>
        <v>130000</v>
      </c>
      <c r="D93" s="21"/>
      <c r="E93" s="21"/>
      <c r="F93" s="31">
        <v>130000</v>
      </c>
      <c r="G93" s="21">
        <f>SUM(H93+I93+J93)</f>
        <v>0</v>
      </c>
      <c r="H93" s="21"/>
      <c r="I93" s="21"/>
      <c r="J93" s="31"/>
      <c r="K93" s="21">
        <f>SUM(L93+M93+N93)</f>
        <v>0</v>
      </c>
      <c r="L93" s="21"/>
      <c r="M93" s="21"/>
      <c r="N93" s="31"/>
    </row>
    <row r="94" spans="1:14" ht="65.25" customHeight="1" outlineLevel="4">
      <c r="A94" s="12" t="s">
        <v>213</v>
      </c>
      <c r="B94" s="13" t="s">
        <v>214</v>
      </c>
      <c r="C94" s="22">
        <f>SUM(C95:C96)</f>
        <v>427157.9</v>
      </c>
      <c r="D94" s="22">
        <f>SUM(D95:D96)</f>
        <v>0</v>
      </c>
      <c r="E94" s="22">
        <f>SUM(E95:E96)</f>
        <v>402157.9</v>
      </c>
      <c r="F94" s="22">
        <f>SUM(F95:F96)</f>
        <v>25000</v>
      </c>
      <c r="G94" s="22">
        <f>SUM(G95:G96)</f>
        <v>361486</v>
      </c>
      <c r="H94" s="22">
        <f>SUM(H95:H96)</f>
        <v>0</v>
      </c>
      <c r="I94" s="22">
        <f>SUM(I95:I96)</f>
        <v>361486</v>
      </c>
      <c r="J94" s="22">
        <f>SUM(J95:J96)</f>
        <v>0</v>
      </c>
      <c r="K94" s="22">
        <f>SUM(K95:K96)</f>
        <v>361486</v>
      </c>
      <c r="L94" s="22">
        <f>SUM(L95:L96)</f>
        <v>0</v>
      </c>
      <c r="M94" s="22">
        <f>SUM(M95:M96)</f>
        <v>361486</v>
      </c>
      <c r="N94" s="22">
        <f>SUM(N95:N96)</f>
        <v>0</v>
      </c>
    </row>
    <row r="95" spans="1:14" ht="63.75" customHeight="1" outlineLevel="5">
      <c r="A95" s="9" t="s">
        <v>211</v>
      </c>
      <c r="B95" s="7" t="s">
        <v>219</v>
      </c>
      <c r="C95" s="21">
        <f>SUM(D95+E95+F95)</f>
        <v>25000</v>
      </c>
      <c r="D95" s="21"/>
      <c r="E95" s="21"/>
      <c r="F95" s="31">
        <v>25000</v>
      </c>
      <c r="G95" s="21">
        <f>SUM(H95+I95+J95)</f>
        <v>0</v>
      </c>
      <c r="H95" s="21"/>
      <c r="I95" s="21"/>
      <c r="J95" s="31"/>
      <c r="K95" s="21">
        <f>SUM(L95+M95+N95)</f>
        <v>0</v>
      </c>
      <c r="L95" s="21"/>
      <c r="M95" s="21"/>
      <c r="N95" s="31"/>
    </row>
    <row r="96" spans="1:14" ht="63" outlineLevel="5">
      <c r="A96" s="9" t="s">
        <v>220</v>
      </c>
      <c r="B96" s="7" t="s">
        <v>221</v>
      </c>
      <c r="C96" s="21">
        <f>SUM(D96+E96+F96)</f>
        <v>402157.9</v>
      </c>
      <c r="D96" s="21"/>
      <c r="E96" s="21">
        <v>402157.9</v>
      </c>
      <c r="F96" s="31"/>
      <c r="G96" s="21">
        <f>SUM(H96+I96+J96)</f>
        <v>361486</v>
      </c>
      <c r="H96" s="21"/>
      <c r="I96" s="21">
        <v>361486</v>
      </c>
      <c r="J96" s="31"/>
      <c r="K96" s="21">
        <f>SUM(L96+M96+N96)</f>
        <v>361486</v>
      </c>
      <c r="L96" s="21"/>
      <c r="M96" s="21">
        <v>361486</v>
      </c>
      <c r="N96" s="31"/>
    </row>
    <row r="97" spans="1:14" ht="94.5" outlineLevel="2">
      <c r="A97" s="12" t="s">
        <v>222</v>
      </c>
      <c r="B97" s="13" t="s">
        <v>223</v>
      </c>
      <c r="C97" s="22">
        <f aca="true" t="shared" si="35" ref="C97:N97">SUM(C98)</f>
        <v>25000</v>
      </c>
      <c r="D97" s="22">
        <f t="shared" si="35"/>
        <v>0</v>
      </c>
      <c r="E97" s="22">
        <f t="shared" si="35"/>
        <v>0</v>
      </c>
      <c r="F97" s="22">
        <f t="shared" si="35"/>
        <v>25000</v>
      </c>
      <c r="G97" s="22">
        <f t="shared" si="35"/>
        <v>0</v>
      </c>
      <c r="H97" s="22">
        <f t="shared" si="35"/>
        <v>0</v>
      </c>
      <c r="I97" s="22">
        <f t="shared" si="35"/>
        <v>0</v>
      </c>
      <c r="J97" s="22">
        <f t="shared" si="35"/>
        <v>0</v>
      </c>
      <c r="K97" s="22">
        <f t="shared" si="35"/>
        <v>0</v>
      </c>
      <c r="L97" s="22">
        <f t="shared" si="35"/>
        <v>0</v>
      </c>
      <c r="M97" s="22">
        <f t="shared" si="35"/>
        <v>0</v>
      </c>
      <c r="N97" s="22">
        <f t="shared" si="35"/>
        <v>0</v>
      </c>
    </row>
    <row r="98" spans="1:14" ht="33.75" customHeight="1" outlineLevel="4">
      <c r="A98" s="12" t="s">
        <v>224</v>
      </c>
      <c r="B98" s="13" t="s">
        <v>225</v>
      </c>
      <c r="C98" s="22">
        <f>SUM(C99:C99)</f>
        <v>25000</v>
      </c>
      <c r="D98" s="22">
        <f>SUM(D99:D99)</f>
        <v>0</v>
      </c>
      <c r="E98" s="22">
        <f>SUM(E99:E99)</f>
        <v>0</v>
      </c>
      <c r="F98" s="22">
        <f>SUM(F99:F99)</f>
        <v>25000</v>
      </c>
      <c r="G98" s="22">
        <f>SUM(G99:G99)</f>
        <v>0</v>
      </c>
      <c r="H98" s="22">
        <f>SUM(H99:H99)</f>
        <v>0</v>
      </c>
      <c r="I98" s="22">
        <f>SUM(I99:I99)</f>
        <v>0</v>
      </c>
      <c r="J98" s="22">
        <f>SUM(J99:J99)</f>
        <v>0</v>
      </c>
      <c r="K98" s="22">
        <f>SUM(K99:K99)</f>
        <v>0</v>
      </c>
      <c r="L98" s="22">
        <f>SUM(L99:L99)</f>
        <v>0</v>
      </c>
      <c r="M98" s="22">
        <f>SUM(M99:M99)</f>
        <v>0</v>
      </c>
      <c r="N98" s="22">
        <f>SUM(N99:N99)</f>
        <v>0</v>
      </c>
    </row>
    <row r="99" spans="1:14" ht="59.25" customHeight="1" outlineLevel="5">
      <c r="A99" s="9" t="s">
        <v>211</v>
      </c>
      <c r="B99" s="7" t="s">
        <v>230</v>
      </c>
      <c r="C99" s="21">
        <f>SUM(D99+E99+F99)</f>
        <v>25000</v>
      </c>
      <c r="D99" s="21"/>
      <c r="E99" s="21"/>
      <c r="F99" s="31">
        <v>25000</v>
      </c>
      <c r="G99" s="21">
        <f>SUM(H99+I99+J99)</f>
        <v>0</v>
      </c>
      <c r="H99" s="21"/>
      <c r="I99" s="21"/>
      <c r="J99" s="31"/>
      <c r="K99" s="21">
        <f>SUM(L99+M99+N99)</f>
        <v>0</v>
      </c>
      <c r="L99" s="21"/>
      <c r="M99" s="21"/>
      <c r="N99" s="31"/>
    </row>
    <row r="100" spans="1:14" ht="66" customHeight="1" outlineLevel="2">
      <c r="A100" s="12" t="s">
        <v>231</v>
      </c>
      <c r="B100" s="13" t="s">
        <v>232</v>
      </c>
      <c r="C100" s="22">
        <f aca="true" t="shared" si="36" ref="C100:N100">SUM(C101)</f>
        <v>237000</v>
      </c>
      <c r="D100" s="22">
        <f t="shared" si="36"/>
        <v>0</v>
      </c>
      <c r="E100" s="22">
        <f t="shared" si="36"/>
        <v>0</v>
      </c>
      <c r="F100" s="22">
        <f t="shared" si="36"/>
        <v>237000</v>
      </c>
      <c r="G100" s="22">
        <f t="shared" si="36"/>
        <v>0</v>
      </c>
      <c r="H100" s="22">
        <f t="shared" si="36"/>
        <v>0</v>
      </c>
      <c r="I100" s="22">
        <f t="shared" si="36"/>
        <v>0</v>
      </c>
      <c r="J100" s="22">
        <f t="shared" si="36"/>
        <v>0</v>
      </c>
      <c r="K100" s="22">
        <f t="shared" si="36"/>
        <v>0</v>
      </c>
      <c r="L100" s="22">
        <f t="shared" si="36"/>
        <v>0</v>
      </c>
      <c r="M100" s="22">
        <f t="shared" si="36"/>
        <v>0</v>
      </c>
      <c r="N100" s="22">
        <f t="shared" si="36"/>
        <v>0</v>
      </c>
    </row>
    <row r="101" spans="1:14" ht="48" customHeight="1" outlineLevel="4">
      <c r="A101" s="12" t="s">
        <v>233</v>
      </c>
      <c r="B101" s="13" t="s">
        <v>234</v>
      </c>
      <c r="C101" s="22">
        <f aca="true" t="shared" si="37" ref="C101:N101">SUM(C102:C105)</f>
        <v>237000</v>
      </c>
      <c r="D101" s="22">
        <f t="shared" si="37"/>
        <v>0</v>
      </c>
      <c r="E101" s="22">
        <f t="shared" si="37"/>
        <v>0</v>
      </c>
      <c r="F101" s="22">
        <f t="shared" si="37"/>
        <v>237000</v>
      </c>
      <c r="G101" s="22">
        <f t="shared" si="37"/>
        <v>0</v>
      </c>
      <c r="H101" s="22">
        <f t="shared" si="37"/>
        <v>0</v>
      </c>
      <c r="I101" s="22">
        <f t="shared" si="37"/>
        <v>0</v>
      </c>
      <c r="J101" s="22">
        <f t="shared" si="37"/>
        <v>0</v>
      </c>
      <c r="K101" s="22">
        <f t="shared" si="37"/>
        <v>0</v>
      </c>
      <c r="L101" s="22">
        <f t="shared" si="37"/>
        <v>0</v>
      </c>
      <c r="M101" s="22">
        <f t="shared" si="37"/>
        <v>0</v>
      </c>
      <c r="N101" s="22">
        <f t="shared" si="37"/>
        <v>0</v>
      </c>
    </row>
    <row r="102" spans="1:14" ht="94.5" outlineLevel="5">
      <c r="A102" s="9" t="s">
        <v>235</v>
      </c>
      <c r="B102" s="7" t="s">
        <v>236</v>
      </c>
      <c r="C102" s="21">
        <f>SUM(D102+E102+F102)</f>
        <v>36000</v>
      </c>
      <c r="D102" s="21"/>
      <c r="E102" s="21"/>
      <c r="F102" s="19">
        <v>36000</v>
      </c>
      <c r="G102" s="21">
        <f>SUM(H102+I102+J102)</f>
        <v>0</v>
      </c>
      <c r="H102" s="21"/>
      <c r="I102" s="21"/>
      <c r="J102" s="21"/>
      <c r="K102" s="21">
        <f>SUM(L102+M102+N102)</f>
        <v>0</v>
      </c>
      <c r="L102" s="21"/>
      <c r="M102" s="21"/>
      <c r="N102" s="21"/>
    </row>
    <row r="103" spans="1:14" ht="78.75" customHeight="1" outlineLevel="5">
      <c r="A103" s="9" t="s">
        <v>237</v>
      </c>
      <c r="B103" s="7" t="s">
        <v>238</v>
      </c>
      <c r="C103" s="21">
        <f>SUM(D103+E103+F103)</f>
        <v>25000</v>
      </c>
      <c r="D103" s="21"/>
      <c r="E103" s="21"/>
      <c r="F103" s="19">
        <v>25000</v>
      </c>
      <c r="G103" s="21">
        <f>SUM(H103+I103+J103)</f>
        <v>0</v>
      </c>
      <c r="H103" s="21"/>
      <c r="I103" s="21"/>
      <c r="J103" s="21"/>
      <c r="K103" s="21">
        <f>SUM(L103+M103+N103)</f>
        <v>0</v>
      </c>
      <c r="L103" s="21"/>
      <c r="M103" s="21"/>
      <c r="N103" s="21"/>
    </row>
    <row r="104" spans="1:14" ht="126" outlineLevel="5">
      <c r="A104" s="9" t="s">
        <v>239</v>
      </c>
      <c r="B104" s="7" t="s">
        <v>240</v>
      </c>
      <c r="C104" s="21">
        <f>SUM(D104+E104+F104)</f>
        <v>56000</v>
      </c>
      <c r="D104" s="21"/>
      <c r="E104" s="21"/>
      <c r="F104" s="19">
        <v>56000</v>
      </c>
      <c r="G104" s="21">
        <f>SUM(H104+I104+J104)</f>
        <v>0</v>
      </c>
      <c r="H104" s="21"/>
      <c r="I104" s="21"/>
      <c r="J104" s="21"/>
      <c r="K104" s="21">
        <f>SUM(L104+M104+N104)</f>
        <v>0</v>
      </c>
      <c r="L104" s="21"/>
      <c r="M104" s="21"/>
      <c r="N104" s="21"/>
    </row>
    <row r="105" spans="1:14" ht="65.25" customHeight="1" outlineLevel="5">
      <c r="A105" s="9" t="s">
        <v>241</v>
      </c>
      <c r="B105" s="7" t="s">
        <v>242</v>
      </c>
      <c r="C105" s="21">
        <f>SUM(D105+E105+F105)</f>
        <v>120000</v>
      </c>
      <c r="D105" s="21"/>
      <c r="E105" s="21"/>
      <c r="F105" s="19">
        <v>120000</v>
      </c>
      <c r="G105" s="21">
        <f>SUM(H105+I105+J105)</f>
        <v>0</v>
      </c>
      <c r="H105" s="21"/>
      <c r="I105" s="21"/>
      <c r="J105" s="21"/>
      <c r="K105" s="21">
        <f>SUM(L105+M105+N105)</f>
        <v>0</v>
      </c>
      <c r="L105" s="21"/>
      <c r="M105" s="21"/>
      <c r="N105" s="21"/>
    </row>
    <row r="106" spans="1:14" ht="63" outlineLevel="1">
      <c r="A106" s="12" t="s">
        <v>243</v>
      </c>
      <c r="B106" s="13" t="s">
        <v>244</v>
      </c>
      <c r="C106" s="22">
        <f aca="true" t="shared" si="38" ref="C106:N106">SUM(C107+C112)</f>
        <v>3029327</v>
      </c>
      <c r="D106" s="22">
        <f t="shared" si="38"/>
        <v>0</v>
      </c>
      <c r="E106" s="22">
        <f t="shared" si="38"/>
        <v>882094</v>
      </c>
      <c r="F106" s="22">
        <f t="shared" si="38"/>
        <v>2147233</v>
      </c>
      <c r="G106" s="22">
        <f t="shared" si="38"/>
        <v>2529542</v>
      </c>
      <c r="H106" s="22">
        <f t="shared" si="38"/>
        <v>0</v>
      </c>
      <c r="I106" s="22">
        <f t="shared" si="38"/>
        <v>0</v>
      </c>
      <c r="J106" s="22">
        <f t="shared" si="38"/>
        <v>2529542</v>
      </c>
      <c r="K106" s="22">
        <f t="shared" si="38"/>
        <v>2529542</v>
      </c>
      <c r="L106" s="22">
        <f t="shared" si="38"/>
        <v>0</v>
      </c>
      <c r="M106" s="22">
        <f t="shared" si="38"/>
        <v>0</v>
      </c>
      <c r="N106" s="22">
        <f t="shared" si="38"/>
        <v>2529542</v>
      </c>
    </row>
    <row r="107" spans="1:14" ht="111.75" customHeight="1" outlineLevel="2">
      <c r="A107" s="12" t="s">
        <v>245</v>
      </c>
      <c r="B107" s="13" t="s">
        <v>246</v>
      </c>
      <c r="C107" s="22">
        <f aca="true" t="shared" si="39" ref="C107:N107">SUM(C108)</f>
        <v>2999327</v>
      </c>
      <c r="D107" s="22">
        <f t="shared" si="39"/>
        <v>0</v>
      </c>
      <c r="E107" s="22">
        <f t="shared" si="39"/>
        <v>882094</v>
      </c>
      <c r="F107" s="22">
        <f t="shared" si="39"/>
        <v>2117233</v>
      </c>
      <c r="G107" s="22">
        <f t="shared" si="39"/>
        <v>2529542</v>
      </c>
      <c r="H107" s="22">
        <f t="shared" si="39"/>
        <v>0</v>
      </c>
      <c r="I107" s="22">
        <f t="shared" si="39"/>
        <v>0</v>
      </c>
      <c r="J107" s="22">
        <f t="shared" si="39"/>
        <v>2529542</v>
      </c>
      <c r="K107" s="22">
        <f t="shared" si="39"/>
        <v>2529542</v>
      </c>
      <c r="L107" s="22">
        <f t="shared" si="39"/>
        <v>0</v>
      </c>
      <c r="M107" s="22">
        <f t="shared" si="39"/>
        <v>0</v>
      </c>
      <c r="N107" s="22">
        <f t="shared" si="39"/>
        <v>2529542</v>
      </c>
    </row>
    <row r="108" spans="1:14" ht="47.25" outlineLevel="4">
      <c r="A108" s="12" t="s">
        <v>247</v>
      </c>
      <c r="B108" s="13" t="s">
        <v>248</v>
      </c>
      <c r="C108" s="22">
        <f>SUM(C109:C111)</f>
        <v>2999327</v>
      </c>
      <c r="D108" s="22">
        <f aca="true" t="shared" si="40" ref="D108:M108">SUM(D109:D111)</f>
        <v>0</v>
      </c>
      <c r="E108" s="22">
        <f t="shared" si="40"/>
        <v>882094</v>
      </c>
      <c r="F108" s="22">
        <f t="shared" si="40"/>
        <v>2117233</v>
      </c>
      <c r="G108" s="22">
        <f t="shared" si="40"/>
        <v>2529542</v>
      </c>
      <c r="H108" s="22">
        <f t="shared" si="40"/>
        <v>0</v>
      </c>
      <c r="I108" s="22">
        <f t="shared" si="40"/>
        <v>0</v>
      </c>
      <c r="J108" s="22">
        <f t="shared" si="40"/>
        <v>2529542</v>
      </c>
      <c r="K108" s="22">
        <f t="shared" si="40"/>
        <v>2529542</v>
      </c>
      <c r="L108" s="22">
        <f t="shared" si="40"/>
        <v>0</v>
      </c>
      <c r="M108" s="22">
        <f t="shared" si="40"/>
        <v>0</v>
      </c>
      <c r="N108" s="22">
        <f>SUM(N109:N110)</f>
        <v>2529542</v>
      </c>
    </row>
    <row r="109" spans="1:14" ht="94.5" outlineLevel="5">
      <c r="A109" s="9" t="s">
        <v>249</v>
      </c>
      <c r="B109" s="7" t="s">
        <v>250</v>
      </c>
      <c r="C109" s="21">
        <f>SUM(D109+E109+F109)</f>
        <v>1837020</v>
      </c>
      <c r="D109" s="21"/>
      <c r="E109" s="21"/>
      <c r="F109" s="19">
        <v>1837020</v>
      </c>
      <c r="G109" s="21">
        <f>SUM(H109+I109+J109)</f>
        <v>2299329</v>
      </c>
      <c r="H109" s="21"/>
      <c r="I109" s="21"/>
      <c r="J109" s="21">
        <v>2299329</v>
      </c>
      <c r="K109" s="21">
        <f>SUM(L109+M109+N109)</f>
        <v>2299329</v>
      </c>
      <c r="L109" s="21"/>
      <c r="M109" s="21"/>
      <c r="N109" s="21">
        <v>2299329</v>
      </c>
    </row>
    <row r="110" spans="1:14" ht="141.75" outlineLevel="5">
      <c r="A110" s="9" t="s">
        <v>251</v>
      </c>
      <c r="B110" s="7" t="s">
        <v>252</v>
      </c>
      <c r="C110" s="21">
        <f>SUM(D110+E110+F110)</f>
        <v>280213</v>
      </c>
      <c r="D110" s="21"/>
      <c r="E110" s="21"/>
      <c r="F110" s="19">
        <v>280213</v>
      </c>
      <c r="G110" s="21">
        <f>SUM(H110+I110+J110)</f>
        <v>230213</v>
      </c>
      <c r="H110" s="21"/>
      <c r="I110" s="21"/>
      <c r="J110" s="21">
        <v>230213</v>
      </c>
      <c r="K110" s="21">
        <f>SUM(L110+M110+N110)</f>
        <v>230213</v>
      </c>
      <c r="L110" s="21"/>
      <c r="M110" s="21"/>
      <c r="N110" s="21">
        <v>230213</v>
      </c>
    </row>
    <row r="111" spans="1:14" ht="63" outlineLevel="5">
      <c r="A111" s="9" t="s">
        <v>475</v>
      </c>
      <c r="B111" s="36" t="s">
        <v>474</v>
      </c>
      <c r="C111" s="21">
        <f>SUM(D111+E111+F111)</f>
        <v>882094</v>
      </c>
      <c r="D111" s="21"/>
      <c r="E111" s="21">
        <v>882094</v>
      </c>
      <c r="F111" s="37"/>
      <c r="G111" s="21">
        <f>SUM(H111+I111+J111)</f>
        <v>0</v>
      </c>
      <c r="H111" s="21"/>
      <c r="I111" s="21"/>
      <c r="J111" s="21"/>
      <c r="K111" s="21">
        <f>SUM(L111+M111+N111)</f>
        <v>0</v>
      </c>
      <c r="L111" s="21"/>
      <c r="M111" s="21"/>
      <c r="N111" s="21"/>
    </row>
    <row r="112" spans="1:14" ht="47.25" outlineLevel="2">
      <c r="A112" s="12" t="s">
        <v>253</v>
      </c>
      <c r="B112" s="13" t="s">
        <v>254</v>
      </c>
      <c r="C112" s="22">
        <f aca="true" t="shared" si="41" ref="C112:N113">SUM(C113)</f>
        <v>30000</v>
      </c>
      <c r="D112" s="22">
        <f t="shared" si="41"/>
        <v>0</v>
      </c>
      <c r="E112" s="22">
        <f t="shared" si="41"/>
        <v>0</v>
      </c>
      <c r="F112" s="22">
        <f t="shared" si="41"/>
        <v>30000</v>
      </c>
      <c r="G112" s="22">
        <f t="shared" si="41"/>
        <v>0</v>
      </c>
      <c r="H112" s="22">
        <f t="shared" si="41"/>
        <v>0</v>
      </c>
      <c r="I112" s="22">
        <f t="shared" si="41"/>
        <v>0</v>
      </c>
      <c r="J112" s="22">
        <f t="shared" si="41"/>
        <v>0</v>
      </c>
      <c r="K112" s="22">
        <f t="shared" si="41"/>
        <v>0</v>
      </c>
      <c r="L112" s="22">
        <f t="shared" si="41"/>
        <v>0</v>
      </c>
      <c r="M112" s="22">
        <f t="shared" si="41"/>
        <v>0</v>
      </c>
      <c r="N112" s="22">
        <f t="shared" si="41"/>
        <v>0</v>
      </c>
    </row>
    <row r="113" spans="1:14" ht="61.5" customHeight="1" outlineLevel="4">
      <c r="A113" s="12" t="s">
        <v>255</v>
      </c>
      <c r="B113" s="13" t="s">
        <v>256</v>
      </c>
      <c r="C113" s="22">
        <f t="shared" si="41"/>
        <v>30000</v>
      </c>
      <c r="D113" s="22">
        <f t="shared" si="41"/>
        <v>0</v>
      </c>
      <c r="E113" s="22">
        <f t="shared" si="41"/>
        <v>0</v>
      </c>
      <c r="F113" s="22">
        <f t="shared" si="41"/>
        <v>30000</v>
      </c>
      <c r="G113" s="22">
        <f t="shared" si="41"/>
        <v>0</v>
      </c>
      <c r="H113" s="22">
        <f t="shared" si="41"/>
        <v>0</v>
      </c>
      <c r="I113" s="22">
        <f t="shared" si="41"/>
        <v>0</v>
      </c>
      <c r="J113" s="22">
        <f t="shared" si="41"/>
        <v>0</v>
      </c>
      <c r="K113" s="22">
        <f t="shared" si="41"/>
        <v>0</v>
      </c>
      <c r="L113" s="22">
        <f t="shared" si="41"/>
        <v>0</v>
      </c>
      <c r="M113" s="22">
        <f t="shared" si="41"/>
        <v>0</v>
      </c>
      <c r="N113" s="22">
        <f t="shared" si="41"/>
        <v>0</v>
      </c>
    </row>
    <row r="114" spans="1:14" ht="48" customHeight="1" outlineLevel="5">
      <c r="A114" s="9" t="s">
        <v>257</v>
      </c>
      <c r="B114" s="7" t="s">
        <v>258</v>
      </c>
      <c r="C114" s="21">
        <f>SUM(D114+E114+F114)</f>
        <v>30000</v>
      </c>
      <c r="D114" s="21"/>
      <c r="E114" s="21"/>
      <c r="F114" s="31">
        <v>30000</v>
      </c>
      <c r="G114" s="21">
        <f>SUM(H114+I114+J114)</f>
        <v>0</v>
      </c>
      <c r="H114" s="21"/>
      <c r="I114" s="21"/>
      <c r="J114" s="31"/>
      <c r="K114" s="21">
        <f>SUM(L114+M114+N114)</f>
        <v>0</v>
      </c>
      <c r="L114" s="21"/>
      <c r="M114" s="21"/>
      <c r="N114" s="31"/>
    </row>
    <row r="115" spans="1:14" ht="63" outlineLevel="1">
      <c r="A115" s="12" t="s">
        <v>259</v>
      </c>
      <c r="B115" s="13" t="s">
        <v>260</v>
      </c>
      <c r="C115" s="22">
        <f aca="true" t="shared" si="42" ref="C115:N115">SUM(C116+C125+C128)</f>
        <v>15266947.96</v>
      </c>
      <c r="D115" s="22">
        <f t="shared" si="42"/>
        <v>0</v>
      </c>
      <c r="E115" s="22">
        <f t="shared" si="42"/>
        <v>5617040.38</v>
      </c>
      <c r="F115" s="22">
        <f t="shared" si="42"/>
        <v>9649907.58</v>
      </c>
      <c r="G115" s="22">
        <f t="shared" si="42"/>
        <v>16051476.309999999</v>
      </c>
      <c r="H115" s="22">
        <f t="shared" si="42"/>
        <v>0</v>
      </c>
      <c r="I115" s="22">
        <f t="shared" si="42"/>
        <v>5959775.05</v>
      </c>
      <c r="J115" s="22">
        <f t="shared" si="42"/>
        <v>10091701.26</v>
      </c>
      <c r="K115" s="22">
        <f t="shared" si="42"/>
        <v>10091701.26</v>
      </c>
      <c r="L115" s="22">
        <f t="shared" si="42"/>
        <v>0</v>
      </c>
      <c r="M115" s="22">
        <f t="shared" si="42"/>
        <v>0</v>
      </c>
      <c r="N115" s="22">
        <f t="shared" si="42"/>
        <v>10091701.26</v>
      </c>
    </row>
    <row r="116" spans="1:14" ht="50.25" customHeight="1" outlineLevel="2">
      <c r="A116" s="12" t="s">
        <v>261</v>
      </c>
      <c r="B116" s="13" t="s">
        <v>262</v>
      </c>
      <c r="C116" s="22">
        <f aca="true" t="shared" si="43" ref="C116:N116">SUM(C117)</f>
        <v>14065947.96</v>
      </c>
      <c r="D116" s="22">
        <f t="shared" si="43"/>
        <v>0</v>
      </c>
      <c r="E116" s="22">
        <f t="shared" si="43"/>
        <v>5617040.38</v>
      </c>
      <c r="F116" s="22">
        <f t="shared" si="43"/>
        <v>8448907.58</v>
      </c>
      <c r="G116" s="22">
        <f t="shared" si="43"/>
        <v>14850476.309999999</v>
      </c>
      <c r="H116" s="22">
        <f t="shared" si="43"/>
        <v>0</v>
      </c>
      <c r="I116" s="22">
        <f t="shared" si="43"/>
        <v>5959775.05</v>
      </c>
      <c r="J116" s="22">
        <f t="shared" si="43"/>
        <v>8890701.26</v>
      </c>
      <c r="K116" s="22">
        <f t="shared" si="43"/>
        <v>8890701.26</v>
      </c>
      <c r="L116" s="22">
        <f t="shared" si="43"/>
        <v>0</v>
      </c>
      <c r="M116" s="22">
        <f t="shared" si="43"/>
        <v>0</v>
      </c>
      <c r="N116" s="22">
        <f t="shared" si="43"/>
        <v>8890701.26</v>
      </c>
    </row>
    <row r="117" spans="1:14" ht="31.5" outlineLevel="4">
      <c r="A117" s="12" t="s">
        <v>263</v>
      </c>
      <c r="B117" s="13" t="s">
        <v>264</v>
      </c>
      <c r="C117" s="22">
        <f>SUM(C118:C124)</f>
        <v>14065947.96</v>
      </c>
      <c r="D117" s="22">
        <f aca="true" t="shared" si="44" ref="D117:N117">SUM(D118:D124)</f>
        <v>0</v>
      </c>
      <c r="E117" s="22">
        <f t="shared" si="44"/>
        <v>5617040.38</v>
      </c>
      <c r="F117" s="22">
        <f t="shared" si="44"/>
        <v>8448907.58</v>
      </c>
      <c r="G117" s="22">
        <f t="shared" si="44"/>
        <v>14850476.309999999</v>
      </c>
      <c r="H117" s="22">
        <f t="shared" si="44"/>
        <v>0</v>
      </c>
      <c r="I117" s="22">
        <f t="shared" si="44"/>
        <v>5959775.05</v>
      </c>
      <c r="J117" s="22">
        <f t="shared" si="44"/>
        <v>8890701.26</v>
      </c>
      <c r="K117" s="22">
        <f t="shared" si="44"/>
        <v>8890701.26</v>
      </c>
      <c r="L117" s="22">
        <f t="shared" si="44"/>
        <v>0</v>
      </c>
      <c r="M117" s="22">
        <f t="shared" si="44"/>
        <v>0</v>
      </c>
      <c r="N117" s="22">
        <f t="shared" si="44"/>
        <v>8890701.26</v>
      </c>
    </row>
    <row r="118" spans="1:14" ht="33.75" customHeight="1" outlineLevel="5">
      <c r="A118" s="9" t="s">
        <v>265</v>
      </c>
      <c r="B118" s="7" t="s">
        <v>266</v>
      </c>
      <c r="C118" s="21">
        <f aca="true" t="shared" si="45" ref="C118:C124">SUM(D118+E118+F118)</f>
        <v>3953273.87</v>
      </c>
      <c r="D118" s="21"/>
      <c r="E118" s="21"/>
      <c r="F118" s="19">
        <v>3953273.87</v>
      </c>
      <c r="G118" s="21">
        <f aca="true" t="shared" si="46" ref="G118:G124">SUM(H118+I118+J118)</f>
        <v>3977028.88</v>
      </c>
      <c r="H118" s="21"/>
      <c r="I118" s="21"/>
      <c r="J118" s="21">
        <v>3977028.88</v>
      </c>
      <c r="K118" s="21">
        <f aca="true" t="shared" si="47" ref="K118:K124">SUM(L118+M118+N118)</f>
        <v>4290701.26</v>
      </c>
      <c r="L118" s="21"/>
      <c r="M118" s="21"/>
      <c r="N118" s="21">
        <v>4290701.26</v>
      </c>
    </row>
    <row r="119" spans="1:14" ht="63" outlineLevel="5">
      <c r="A119" s="9" t="s">
        <v>267</v>
      </c>
      <c r="B119" s="7" t="s">
        <v>268</v>
      </c>
      <c r="C119" s="21">
        <f t="shared" si="45"/>
        <v>1200000</v>
      </c>
      <c r="D119" s="21"/>
      <c r="E119" s="21"/>
      <c r="F119" s="19">
        <v>1200000</v>
      </c>
      <c r="G119" s="21">
        <f t="shared" si="46"/>
        <v>1400000</v>
      </c>
      <c r="H119" s="21"/>
      <c r="I119" s="21"/>
      <c r="J119" s="21">
        <v>1400000</v>
      </c>
      <c r="K119" s="21">
        <f t="shared" si="47"/>
        <v>1400000</v>
      </c>
      <c r="L119" s="21"/>
      <c r="M119" s="21"/>
      <c r="N119" s="21">
        <v>1400000</v>
      </c>
    </row>
    <row r="120" spans="1:14" ht="47.25" outlineLevel="5">
      <c r="A120" s="9" t="s">
        <v>269</v>
      </c>
      <c r="B120" s="7" t="s">
        <v>270</v>
      </c>
      <c r="C120" s="21">
        <f t="shared" si="45"/>
        <v>0</v>
      </c>
      <c r="D120" s="21"/>
      <c r="E120" s="21"/>
      <c r="F120" s="19"/>
      <c r="G120" s="21">
        <f t="shared" si="46"/>
        <v>1500000</v>
      </c>
      <c r="H120" s="21"/>
      <c r="I120" s="21"/>
      <c r="J120" s="21">
        <v>1500000</v>
      </c>
      <c r="K120" s="21">
        <f t="shared" si="47"/>
        <v>1500000</v>
      </c>
      <c r="L120" s="21"/>
      <c r="M120" s="21"/>
      <c r="N120" s="21">
        <v>1500000</v>
      </c>
    </row>
    <row r="121" spans="1:14" ht="30.75" customHeight="1" outlineLevel="5">
      <c r="A121" s="9" t="s">
        <v>271</v>
      </c>
      <c r="B121" s="7" t="s">
        <v>272</v>
      </c>
      <c r="C121" s="21">
        <f t="shared" si="45"/>
        <v>0</v>
      </c>
      <c r="D121" s="21"/>
      <c r="E121" s="21"/>
      <c r="F121" s="19"/>
      <c r="G121" s="21">
        <f>SUM(H121+I121+J121)</f>
        <v>1700000</v>
      </c>
      <c r="H121" s="21"/>
      <c r="I121" s="21"/>
      <c r="J121" s="21">
        <v>1700000</v>
      </c>
      <c r="K121" s="21">
        <f t="shared" si="47"/>
        <v>1700000</v>
      </c>
      <c r="L121" s="21"/>
      <c r="M121" s="21"/>
      <c r="N121" s="21">
        <v>1700000</v>
      </c>
    </row>
    <row r="122" spans="1:14" ht="63" outlineLevel="5">
      <c r="A122" s="9" t="s">
        <v>273</v>
      </c>
      <c r="B122" s="7" t="s">
        <v>274</v>
      </c>
      <c r="C122" s="21">
        <f t="shared" si="45"/>
        <v>1500000</v>
      </c>
      <c r="D122" s="21"/>
      <c r="E122" s="21"/>
      <c r="F122" s="19">
        <v>1500000</v>
      </c>
      <c r="G122" s="21">
        <f t="shared" si="46"/>
        <v>0</v>
      </c>
      <c r="H122" s="21"/>
      <c r="I122" s="21"/>
      <c r="J122" s="31"/>
      <c r="K122" s="21">
        <f t="shared" si="47"/>
        <v>0</v>
      </c>
      <c r="L122" s="21"/>
      <c r="M122" s="21"/>
      <c r="N122" s="31"/>
    </row>
    <row r="123" spans="1:14" ht="48" customHeight="1" outlineLevel="5">
      <c r="A123" s="9" t="s">
        <v>275</v>
      </c>
      <c r="B123" s="7" t="s">
        <v>276</v>
      </c>
      <c r="C123" s="21">
        <f t="shared" si="45"/>
        <v>1500000</v>
      </c>
      <c r="D123" s="21"/>
      <c r="E123" s="21"/>
      <c r="F123" s="19">
        <v>1500000</v>
      </c>
      <c r="G123" s="21">
        <f t="shared" si="46"/>
        <v>0</v>
      </c>
      <c r="H123" s="21"/>
      <c r="I123" s="21"/>
      <c r="J123" s="31"/>
      <c r="K123" s="21">
        <f t="shared" si="47"/>
        <v>0</v>
      </c>
      <c r="L123" s="21"/>
      <c r="M123" s="21"/>
      <c r="N123" s="31"/>
    </row>
    <row r="124" spans="1:14" ht="126" outlineLevel="5">
      <c r="A124" s="9" t="s">
        <v>490</v>
      </c>
      <c r="B124" s="7" t="s">
        <v>489</v>
      </c>
      <c r="C124" s="21">
        <f t="shared" si="45"/>
        <v>5912674.09</v>
      </c>
      <c r="D124" s="21"/>
      <c r="E124" s="21">
        <v>5617040.38</v>
      </c>
      <c r="F124" s="37">
        <v>295633.71</v>
      </c>
      <c r="G124" s="21">
        <f t="shared" si="46"/>
        <v>6273447.43</v>
      </c>
      <c r="H124" s="21"/>
      <c r="I124" s="21">
        <v>5959775.05</v>
      </c>
      <c r="J124" s="31">
        <v>313672.38</v>
      </c>
      <c r="K124" s="21">
        <f t="shared" si="47"/>
        <v>0</v>
      </c>
      <c r="L124" s="21"/>
      <c r="M124" s="21"/>
      <c r="N124" s="31"/>
    </row>
    <row r="125" spans="1:14" ht="47.25" customHeight="1" outlineLevel="2">
      <c r="A125" s="12" t="s">
        <v>277</v>
      </c>
      <c r="B125" s="13" t="s">
        <v>278</v>
      </c>
      <c r="C125" s="22">
        <f aca="true" t="shared" si="48" ref="C125:N126">SUM(C126)</f>
        <v>1200000</v>
      </c>
      <c r="D125" s="22">
        <f t="shared" si="48"/>
        <v>0</v>
      </c>
      <c r="E125" s="22">
        <f t="shared" si="48"/>
        <v>0</v>
      </c>
      <c r="F125" s="22">
        <f t="shared" si="48"/>
        <v>1200000</v>
      </c>
      <c r="G125" s="22">
        <f t="shared" si="48"/>
        <v>1200000</v>
      </c>
      <c r="H125" s="22">
        <f t="shared" si="48"/>
        <v>0</v>
      </c>
      <c r="I125" s="22">
        <f t="shared" si="48"/>
        <v>0</v>
      </c>
      <c r="J125" s="22">
        <f t="shared" si="48"/>
        <v>1200000</v>
      </c>
      <c r="K125" s="22">
        <f t="shared" si="48"/>
        <v>1200000</v>
      </c>
      <c r="L125" s="22">
        <f t="shared" si="48"/>
        <v>0</v>
      </c>
      <c r="M125" s="22">
        <f t="shared" si="48"/>
        <v>0</v>
      </c>
      <c r="N125" s="22">
        <f t="shared" si="48"/>
        <v>1200000</v>
      </c>
    </row>
    <row r="126" spans="1:14" ht="47.25" customHeight="1" outlineLevel="4">
      <c r="A126" s="12" t="s">
        <v>279</v>
      </c>
      <c r="B126" s="13" t="s">
        <v>280</v>
      </c>
      <c r="C126" s="22">
        <f t="shared" si="48"/>
        <v>1200000</v>
      </c>
      <c r="D126" s="22">
        <f t="shared" si="48"/>
        <v>0</v>
      </c>
      <c r="E126" s="22">
        <f t="shared" si="48"/>
        <v>0</v>
      </c>
      <c r="F126" s="22">
        <f t="shared" si="48"/>
        <v>1200000</v>
      </c>
      <c r="G126" s="22">
        <f t="shared" si="48"/>
        <v>1200000</v>
      </c>
      <c r="H126" s="22">
        <f t="shared" si="48"/>
        <v>0</v>
      </c>
      <c r="I126" s="22">
        <f t="shared" si="48"/>
        <v>0</v>
      </c>
      <c r="J126" s="22">
        <f t="shared" si="48"/>
        <v>1200000</v>
      </c>
      <c r="K126" s="22">
        <f t="shared" si="48"/>
        <v>1200000</v>
      </c>
      <c r="L126" s="22">
        <f t="shared" si="48"/>
        <v>0</v>
      </c>
      <c r="M126" s="22">
        <f t="shared" si="48"/>
        <v>0</v>
      </c>
      <c r="N126" s="22">
        <f t="shared" si="48"/>
        <v>1200000</v>
      </c>
    </row>
    <row r="127" spans="1:14" ht="94.5" outlineLevel="5">
      <c r="A127" s="9" t="s">
        <v>281</v>
      </c>
      <c r="B127" s="7" t="s">
        <v>282</v>
      </c>
      <c r="C127" s="21">
        <f>SUM(D127+E127+F127)</f>
        <v>1200000</v>
      </c>
      <c r="D127" s="21"/>
      <c r="E127" s="21"/>
      <c r="F127" s="31">
        <v>1200000</v>
      </c>
      <c r="G127" s="21">
        <f>SUM(H127+I127+J127)</f>
        <v>1200000</v>
      </c>
      <c r="H127" s="21"/>
      <c r="I127" s="21"/>
      <c r="J127" s="31">
        <v>1200000</v>
      </c>
      <c r="K127" s="21">
        <f>SUM(L127+M127+N127)</f>
        <v>1200000</v>
      </c>
      <c r="L127" s="21"/>
      <c r="M127" s="21"/>
      <c r="N127" s="31">
        <v>1200000</v>
      </c>
    </row>
    <row r="128" spans="1:14" ht="47.25" outlineLevel="2">
      <c r="A128" s="12" t="s">
        <v>283</v>
      </c>
      <c r="B128" s="13" t="s">
        <v>284</v>
      </c>
      <c r="C128" s="22">
        <f aca="true" t="shared" si="49" ref="C128:N128">SUM(C129)</f>
        <v>1000</v>
      </c>
      <c r="D128" s="22">
        <f t="shared" si="49"/>
        <v>0</v>
      </c>
      <c r="E128" s="22">
        <f t="shared" si="49"/>
        <v>0</v>
      </c>
      <c r="F128" s="22">
        <f t="shared" si="49"/>
        <v>1000</v>
      </c>
      <c r="G128" s="22">
        <f t="shared" si="49"/>
        <v>1000</v>
      </c>
      <c r="H128" s="22">
        <f t="shared" si="49"/>
        <v>0</v>
      </c>
      <c r="I128" s="22">
        <f t="shared" si="49"/>
        <v>0</v>
      </c>
      <c r="J128" s="22">
        <f t="shared" si="49"/>
        <v>1000</v>
      </c>
      <c r="K128" s="22">
        <f t="shared" si="49"/>
        <v>1000</v>
      </c>
      <c r="L128" s="22">
        <f t="shared" si="49"/>
        <v>0</v>
      </c>
      <c r="M128" s="22">
        <f t="shared" si="49"/>
        <v>0</v>
      </c>
      <c r="N128" s="22">
        <f t="shared" si="49"/>
        <v>1000</v>
      </c>
    </row>
    <row r="129" spans="1:14" ht="46.5" customHeight="1" outlineLevel="4">
      <c r="A129" s="12" t="s">
        <v>285</v>
      </c>
      <c r="B129" s="13" t="s">
        <v>286</v>
      </c>
      <c r="C129" s="22">
        <f aca="true" t="shared" si="50" ref="C129:N129">SUM(C130:C131)</f>
        <v>1000</v>
      </c>
      <c r="D129" s="22">
        <f t="shared" si="50"/>
        <v>0</v>
      </c>
      <c r="E129" s="22">
        <f t="shared" si="50"/>
        <v>0</v>
      </c>
      <c r="F129" s="22">
        <f t="shared" si="50"/>
        <v>1000</v>
      </c>
      <c r="G129" s="22">
        <f t="shared" si="50"/>
        <v>1000</v>
      </c>
      <c r="H129" s="22">
        <f t="shared" si="50"/>
        <v>0</v>
      </c>
      <c r="I129" s="22">
        <f t="shared" si="50"/>
        <v>0</v>
      </c>
      <c r="J129" s="22">
        <f t="shared" si="50"/>
        <v>1000</v>
      </c>
      <c r="K129" s="22">
        <f t="shared" si="50"/>
        <v>1000</v>
      </c>
      <c r="L129" s="22">
        <f t="shared" si="50"/>
        <v>0</v>
      </c>
      <c r="M129" s="22">
        <f t="shared" si="50"/>
        <v>0</v>
      </c>
      <c r="N129" s="22">
        <f t="shared" si="50"/>
        <v>1000</v>
      </c>
    </row>
    <row r="130" spans="1:14" ht="63" outlineLevel="5">
      <c r="A130" s="9" t="s">
        <v>287</v>
      </c>
      <c r="B130" s="7" t="s">
        <v>288</v>
      </c>
      <c r="C130" s="21">
        <f>SUM(D130+E130+F130)</f>
        <v>500</v>
      </c>
      <c r="D130" s="21"/>
      <c r="E130" s="21"/>
      <c r="F130" s="19">
        <v>500</v>
      </c>
      <c r="G130" s="21">
        <f>SUM(H130+I130+J130)</f>
        <v>500</v>
      </c>
      <c r="H130" s="21"/>
      <c r="I130" s="21"/>
      <c r="J130" s="21">
        <v>500</v>
      </c>
      <c r="K130" s="21">
        <f>SUM(L130+M130+N130)</f>
        <v>500</v>
      </c>
      <c r="L130" s="21"/>
      <c r="M130" s="21"/>
      <c r="N130" s="21">
        <v>500</v>
      </c>
    </row>
    <row r="131" spans="1:14" ht="30" customHeight="1" outlineLevel="5">
      <c r="A131" s="9" t="s">
        <v>289</v>
      </c>
      <c r="B131" s="7" t="s">
        <v>290</v>
      </c>
      <c r="C131" s="21">
        <f>SUM(D131+E131+F131)</f>
        <v>500</v>
      </c>
      <c r="D131" s="21"/>
      <c r="E131" s="21"/>
      <c r="F131" s="19">
        <v>500</v>
      </c>
      <c r="G131" s="21">
        <f>SUM(H131+I131+J131)</f>
        <v>500</v>
      </c>
      <c r="H131" s="21"/>
      <c r="I131" s="21"/>
      <c r="J131" s="21">
        <v>500</v>
      </c>
      <c r="K131" s="21">
        <f>SUM(L131+M131+N131)</f>
        <v>500</v>
      </c>
      <c r="L131" s="21"/>
      <c r="M131" s="21"/>
      <c r="N131" s="21">
        <v>500</v>
      </c>
    </row>
    <row r="132" spans="1:14" ht="78.75" outlineLevel="1">
      <c r="A132" s="12" t="s">
        <v>302</v>
      </c>
      <c r="B132" s="13" t="s">
        <v>301</v>
      </c>
      <c r="C132" s="22">
        <f aca="true" t="shared" si="51" ref="C132:N132">SUM(C133+C136)</f>
        <v>4419972</v>
      </c>
      <c r="D132" s="22">
        <f t="shared" si="51"/>
        <v>0</v>
      </c>
      <c r="E132" s="22">
        <f t="shared" si="51"/>
        <v>0</v>
      </c>
      <c r="F132" s="22">
        <f t="shared" si="51"/>
        <v>4419972</v>
      </c>
      <c r="G132" s="22">
        <f t="shared" si="51"/>
        <v>4249606</v>
      </c>
      <c r="H132" s="22">
        <f t="shared" si="51"/>
        <v>0</v>
      </c>
      <c r="I132" s="22">
        <f t="shared" si="51"/>
        <v>0</v>
      </c>
      <c r="J132" s="22">
        <f t="shared" si="51"/>
        <v>4249606</v>
      </c>
      <c r="K132" s="22">
        <f t="shared" si="51"/>
        <v>4228460</v>
      </c>
      <c r="L132" s="22">
        <f t="shared" si="51"/>
        <v>0</v>
      </c>
      <c r="M132" s="22">
        <f t="shared" si="51"/>
        <v>0</v>
      </c>
      <c r="N132" s="22">
        <f t="shared" si="51"/>
        <v>4228460</v>
      </c>
    </row>
    <row r="133" spans="1:14" ht="63" outlineLevel="2">
      <c r="A133" s="12" t="s">
        <v>303</v>
      </c>
      <c r="B133" s="13" t="s">
        <v>304</v>
      </c>
      <c r="C133" s="22">
        <f aca="true" t="shared" si="52" ref="C133:N134">SUM(C134)</f>
        <v>200000</v>
      </c>
      <c r="D133" s="22">
        <f t="shared" si="52"/>
        <v>0</v>
      </c>
      <c r="E133" s="22">
        <f t="shared" si="52"/>
        <v>0</v>
      </c>
      <c r="F133" s="22">
        <f t="shared" si="52"/>
        <v>200000</v>
      </c>
      <c r="G133" s="22">
        <f t="shared" si="52"/>
        <v>200000</v>
      </c>
      <c r="H133" s="22">
        <f t="shared" si="52"/>
        <v>0</v>
      </c>
      <c r="I133" s="22">
        <f t="shared" si="52"/>
        <v>0</v>
      </c>
      <c r="J133" s="22">
        <f t="shared" si="52"/>
        <v>200000</v>
      </c>
      <c r="K133" s="22">
        <f t="shared" si="52"/>
        <v>200000</v>
      </c>
      <c r="L133" s="22">
        <f t="shared" si="52"/>
        <v>0</v>
      </c>
      <c r="M133" s="22">
        <f t="shared" si="52"/>
        <v>0</v>
      </c>
      <c r="N133" s="22">
        <f t="shared" si="52"/>
        <v>200000</v>
      </c>
    </row>
    <row r="134" spans="1:14" ht="47.25" outlineLevel="4">
      <c r="A134" s="12" t="s">
        <v>305</v>
      </c>
      <c r="B134" s="13" t="s">
        <v>306</v>
      </c>
      <c r="C134" s="22">
        <f t="shared" si="52"/>
        <v>200000</v>
      </c>
      <c r="D134" s="22">
        <f t="shared" si="52"/>
        <v>0</v>
      </c>
      <c r="E134" s="22">
        <f t="shared" si="52"/>
        <v>0</v>
      </c>
      <c r="F134" s="22">
        <f t="shared" si="52"/>
        <v>200000</v>
      </c>
      <c r="G134" s="22">
        <f t="shared" si="52"/>
        <v>200000</v>
      </c>
      <c r="H134" s="22">
        <f t="shared" si="52"/>
        <v>0</v>
      </c>
      <c r="I134" s="22">
        <f t="shared" si="52"/>
        <v>0</v>
      </c>
      <c r="J134" s="22">
        <f t="shared" si="52"/>
        <v>200000</v>
      </c>
      <c r="K134" s="22">
        <f t="shared" si="52"/>
        <v>200000</v>
      </c>
      <c r="L134" s="22">
        <f t="shared" si="52"/>
        <v>0</v>
      </c>
      <c r="M134" s="22">
        <f t="shared" si="52"/>
        <v>0</v>
      </c>
      <c r="N134" s="22">
        <f t="shared" si="52"/>
        <v>200000</v>
      </c>
    </row>
    <row r="135" spans="1:14" ht="33.75" customHeight="1" outlineLevel="5">
      <c r="A135" s="9" t="s">
        <v>307</v>
      </c>
      <c r="B135" s="7" t="s">
        <v>308</v>
      </c>
      <c r="C135" s="21">
        <f>SUM(D135+E135+F135)</f>
        <v>200000</v>
      </c>
      <c r="D135" s="21"/>
      <c r="E135" s="21"/>
      <c r="F135" s="31">
        <v>200000</v>
      </c>
      <c r="G135" s="21">
        <f>SUM(H135+I135+J135)</f>
        <v>200000</v>
      </c>
      <c r="H135" s="21"/>
      <c r="I135" s="21"/>
      <c r="J135" s="31">
        <v>200000</v>
      </c>
      <c r="K135" s="21">
        <f>SUM(L135+M135+N135)</f>
        <v>200000</v>
      </c>
      <c r="L135" s="21"/>
      <c r="M135" s="21"/>
      <c r="N135" s="31">
        <v>200000</v>
      </c>
    </row>
    <row r="136" spans="1:14" ht="63" outlineLevel="2">
      <c r="A136" s="12" t="s">
        <v>309</v>
      </c>
      <c r="B136" s="13" t="s">
        <v>310</v>
      </c>
      <c r="C136" s="22">
        <f aca="true" t="shared" si="53" ref="C136:N137">SUM(C137)</f>
        <v>4219972</v>
      </c>
      <c r="D136" s="22">
        <f t="shared" si="53"/>
        <v>0</v>
      </c>
      <c r="E136" s="22">
        <f t="shared" si="53"/>
        <v>0</v>
      </c>
      <c r="F136" s="22">
        <f t="shared" si="53"/>
        <v>4219972</v>
      </c>
      <c r="G136" s="22">
        <f t="shared" si="53"/>
        <v>4049606</v>
      </c>
      <c r="H136" s="22">
        <f t="shared" si="53"/>
        <v>0</v>
      </c>
      <c r="I136" s="22">
        <f t="shared" si="53"/>
        <v>0</v>
      </c>
      <c r="J136" s="22">
        <f t="shared" si="53"/>
        <v>4049606</v>
      </c>
      <c r="K136" s="22">
        <f t="shared" si="53"/>
        <v>4028460</v>
      </c>
      <c r="L136" s="22">
        <f t="shared" si="53"/>
        <v>0</v>
      </c>
      <c r="M136" s="22">
        <f t="shared" si="53"/>
        <v>0</v>
      </c>
      <c r="N136" s="22">
        <f t="shared" si="53"/>
        <v>4028460</v>
      </c>
    </row>
    <row r="137" spans="1:14" ht="78.75" outlineLevel="4">
      <c r="A137" s="12" t="s">
        <v>87</v>
      </c>
      <c r="B137" s="13" t="s">
        <v>311</v>
      </c>
      <c r="C137" s="22">
        <f t="shared" si="53"/>
        <v>4219972</v>
      </c>
      <c r="D137" s="22">
        <f t="shared" si="53"/>
        <v>0</v>
      </c>
      <c r="E137" s="22">
        <f t="shared" si="53"/>
        <v>0</v>
      </c>
      <c r="F137" s="22">
        <f t="shared" si="53"/>
        <v>4219972</v>
      </c>
      <c r="G137" s="22">
        <f t="shared" si="53"/>
        <v>4049606</v>
      </c>
      <c r="H137" s="22">
        <f t="shared" si="53"/>
        <v>0</v>
      </c>
      <c r="I137" s="22">
        <f t="shared" si="53"/>
        <v>0</v>
      </c>
      <c r="J137" s="22">
        <f t="shared" si="53"/>
        <v>4049606</v>
      </c>
      <c r="K137" s="22">
        <f t="shared" si="53"/>
        <v>4028460</v>
      </c>
      <c r="L137" s="22">
        <f t="shared" si="53"/>
        <v>0</v>
      </c>
      <c r="M137" s="22">
        <f t="shared" si="53"/>
        <v>0</v>
      </c>
      <c r="N137" s="22">
        <f t="shared" si="53"/>
        <v>4028460</v>
      </c>
    </row>
    <row r="138" spans="1:14" ht="50.25" customHeight="1" outlineLevel="5">
      <c r="A138" s="9" t="s">
        <v>312</v>
      </c>
      <c r="B138" s="7" t="s">
        <v>313</v>
      </c>
      <c r="C138" s="21">
        <f>SUM(D138+E138+F138)</f>
        <v>4219972</v>
      </c>
      <c r="D138" s="21"/>
      <c r="E138" s="21"/>
      <c r="F138" s="19">
        <v>4219972</v>
      </c>
      <c r="G138" s="21">
        <f>SUM(H138+I138+J138)</f>
        <v>4049606</v>
      </c>
      <c r="H138" s="21"/>
      <c r="I138" s="21"/>
      <c r="J138" s="21">
        <v>4049606</v>
      </c>
      <c r="K138" s="21">
        <f>SUM(L138+M138+N138)</f>
        <v>4028460</v>
      </c>
      <c r="L138" s="21"/>
      <c r="M138" s="21"/>
      <c r="N138" s="21">
        <v>4028460</v>
      </c>
    </row>
    <row r="139" spans="1:14" ht="63" outlineLevel="1">
      <c r="A139" s="12" t="s">
        <v>314</v>
      </c>
      <c r="B139" s="13" t="s">
        <v>315</v>
      </c>
      <c r="C139" s="22">
        <f>SUM(C140+C143+C146+C154+C158+C161)</f>
        <v>25492966</v>
      </c>
      <c r="D139" s="22">
        <f>SUM(D140+D143+D146+D154+D158+D161)</f>
        <v>0</v>
      </c>
      <c r="E139" s="22">
        <f>SUM(E140+E143+E146+E154+E158+E161)</f>
        <v>0</v>
      </c>
      <c r="F139" s="22">
        <f>SUM(F140+F143+F146+F154+F158+F161)</f>
        <v>25492966</v>
      </c>
      <c r="G139" s="22">
        <f>SUM(G140+G143+G146+G154+G158+G161)</f>
        <v>24740581.1</v>
      </c>
      <c r="H139" s="22">
        <f>SUM(H140+H143+H146+H154+H158+H161)</f>
        <v>0</v>
      </c>
      <c r="I139" s="22">
        <f>SUM(I140+I143+I146+I154+I158+I161)</f>
        <v>0</v>
      </c>
      <c r="J139" s="22">
        <f>SUM(J140+J143+J146+J154+J158+J161)</f>
        <v>24740581.1</v>
      </c>
      <c r="K139" s="22">
        <f>SUM(K140+K143+K146+K154+K158+K161)</f>
        <v>24098078</v>
      </c>
      <c r="L139" s="22">
        <f>SUM(L140+L143+L146+L154+L158+L161)</f>
        <v>0</v>
      </c>
      <c r="M139" s="22">
        <f>SUM(M140+M143+M146+M154+M158+M161)</f>
        <v>0</v>
      </c>
      <c r="N139" s="22">
        <f>SUM(N140+N143+N146+N154+N158+N161)</f>
        <v>24098078</v>
      </c>
    </row>
    <row r="140" spans="1:14" ht="31.5" outlineLevel="2">
      <c r="A140" s="12" t="s">
        <v>316</v>
      </c>
      <c r="B140" s="13" t="s">
        <v>317</v>
      </c>
      <c r="C140" s="22">
        <f aca="true" t="shared" si="54" ref="C140:N140">SUM(C141)</f>
        <v>30000</v>
      </c>
      <c r="D140" s="22">
        <f t="shared" si="54"/>
        <v>0</v>
      </c>
      <c r="E140" s="22">
        <f t="shared" si="54"/>
        <v>0</v>
      </c>
      <c r="F140" s="22">
        <f t="shared" si="54"/>
        <v>30000</v>
      </c>
      <c r="G140" s="22">
        <f t="shared" si="54"/>
        <v>30000</v>
      </c>
      <c r="H140" s="22">
        <f t="shared" si="54"/>
        <v>0</v>
      </c>
      <c r="I140" s="22">
        <f t="shared" si="54"/>
        <v>0</v>
      </c>
      <c r="J140" s="22">
        <f t="shared" si="54"/>
        <v>30000</v>
      </c>
      <c r="K140" s="22">
        <f t="shared" si="54"/>
        <v>30000</v>
      </c>
      <c r="L140" s="22">
        <f t="shared" si="54"/>
        <v>0</v>
      </c>
      <c r="M140" s="22">
        <f t="shared" si="54"/>
        <v>0</v>
      </c>
      <c r="N140" s="22">
        <f t="shared" si="54"/>
        <v>30000</v>
      </c>
    </row>
    <row r="141" spans="1:14" ht="31.5" outlineLevel="4">
      <c r="A141" s="12" t="s">
        <v>95</v>
      </c>
      <c r="B141" s="13" t="s">
        <v>318</v>
      </c>
      <c r="C141" s="22">
        <f>SUM(C142:C142)</f>
        <v>30000</v>
      </c>
      <c r="D141" s="22">
        <f>SUM(D142:D142)</f>
        <v>0</v>
      </c>
      <c r="E141" s="22">
        <f>SUM(E142:E142)</f>
        <v>0</v>
      </c>
      <c r="F141" s="22">
        <f>SUM(F142:F142)</f>
        <v>30000</v>
      </c>
      <c r="G141" s="22">
        <f>SUM(G142:G142)</f>
        <v>30000</v>
      </c>
      <c r="H141" s="22">
        <f>SUM(H142:H142)</f>
        <v>0</v>
      </c>
      <c r="I141" s="22">
        <f>SUM(I142:I142)</f>
        <v>0</v>
      </c>
      <c r="J141" s="22">
        <f>SUM(J142:J142)</f>
        <v>30000</v>
      </c>
      <c r="K141" s="22">
        <f>SUM(K142:K142)</f>
        <v>30000</v>
      </c>
      <c r="L141" s="22">
        <f>SUM(L142:L142)</f>
        <v>0</v>
      </c>
      <c r="M141" s="22">
        <f>SUM(M142:M142)</f>
        <v>0</v>
      </c>
      <c r="N141" s="22">
        <f>SUM(N142:N142)</f>
        <v>30000</v>
      </c>
    </row>
    <row r="142" spans="1:14" ht="47.25" outlineLevel="5">
      <c r="A142" s="9" t="s">
        <v>319</v>
      </c>
      <c r="B142" s="7" t="s">
        <v>320</v>
      </c>
      <c r="C142" s="21">
        <f>SUM(D142+E142+F142)</f>
        <v>30000</v>
      </c>
      <c r="D142" s="21"/>
      <c r="E142" s="21"/>
      <c r="F142" s="19">
        <v>30000</v>
      </c>
      <c r="G142" s="21">
        <f>SUM(H142+I142+J142)</f>
        <v>30000</v>
      </c>
      <c r="H142" s="21"/>
      <c r="I142" s="21"/>
      <c r="J142" s="21">
        <v>30000</v>
      </c>
      <c r="K142" s="21">
        <f>SUM(L142+M142+N142)</f>
        <v>30000</v>
      </c>
      <c r="L142" s="21"/>
      <c r="M142" s="21"/>
      <c r="N142" s="21">
        <v>30000</v>
      </c>
    </row>
    <row r="143" spans="1:14" ht="32.25" customHeight="1" outlineLevel="2">
      <c r="A143" s="12" t="s">
        <v>323</v>
      </c>
      <c r="B143" s="13" t="s">
        <v>324</v>
      </c>
      <c r="C143" s="22">
        <f aca="true" t="shared" si="55" ref="C143:N144">SUM(C144)</f>
        <v>1700000</v>
      </c>
      <c r="D143" s="22">
        <f t="shared" si="55"/>
        <v>0</v>
      </c>
      <c r="E143" s="22">
        <f t="shared" si="55"/>
        <v>0</v>
      </c>
      <c r="F143" s="22">
        <f t="shared" si="55"/>
        <v>1700000</v>
      </c>
      <c r="G143" s="22">
        <f t="shared" si="55"/>
        <v>1700000</v>
      </c>
      <c r="H143" s="22">
        <f t="shared" si="55"/>
        <v>0</v>
      </c>
      <c r="I143" s="22">
        <f t="shared" si="55"/>
        <v>0</v>
      </c>
      <c r="J143" s="22">
        <f t="shared" si="55"/>
        <v>1700000</v>
      </c>
      <c r="K143" s="22">
        <f t="shared" si="55"/>
        <v>1700000</v>
      </c>
      <c r="L143" s="22">
        <f t="shared" si="55"/>
        <v>0</v>
      </c>
      <c r="M143" s="22">
        <f t="shared" si="55"/>
        <v>0</v>
      </c>
      <c r="N143" s="22">
        <f t="shared" si="55"/>
        <v>1700000</v>
      </c>
    </row>
    <row r="144" spans="1:14" ht="33.75" customHeight="1" outlineLevel="4">
      <c r="A144" s="12" t="s">
        <v>325</v>
      </c>
      <c r="B144" s="13" t="s">
        <v>326</v>
      </c>
      <c r="C144" s="22">
        <f t="shared" si="55"/>
        <v>1700000</v>
      </c>
      <c r="D144" s="22">
        <f t="shared" si="55"/>
        <v>0</v>
      </c>
      <c r="E144" s="22">
        <f t="shared" si="55"/>
        <v>0</v>
      </c>
      <c r="F144" s="22">
        <f t="shared" si="55"/>
        <v>1700000</v>
      </c>
      <c r="G144" s="22">
        <f t="shared" si="55"/>
        <v>1700000</v>
      </c>
      <c r="H144" s="22">
        <f t="shared" si="55"/>
        <v>0</v>
      </c>
      <c r="I144" s="22">
        <f t="shared" si="55"/>
        <v>0</v>
      </c>
      <c r="J144" s="22">
        <f t="shared" si="55"/>
        <v>1700000</v>
      </c>
      <c r="K144" s="22">
        <f t="shared" si="55"/>
        <v>1700000</v>
      </c>
      <c r="L144" s="22">
        <f t="shared" si="55"/>
        <v>0</v>
      </c>
      <c r="M144" s="22">
        <f t="shared" si="55"/>
        <v>0</v>
      </c>
      <c r="N144" s="22">
        <f t="shared" si="55"/>
        <v>1700000</v>
      </c>
    </row>
    <row r="145" spans="1:14" ht="78.75" outlineLevel="5">
      <c r="A145" s="9" t="s">
        <v>327</v>
      </c>
      <c r="B145" s="7" t="s">
        <v>328</v>
      </c>
      <c r="C145" s="21">
        <f>SUM(D145+E145+F145)</f>
        <v>1700000</v>
      </c>
      <c r="D145" s="21"/>
      <c r="E145" s="21"/>
      <c r="F145" s="31">
        <v>1700000</v>
      </c>
      <c r="G145" s="21">
        <f>SUM(H145+I145+J145)</f>
        <v>1700000</v>
      </c>
      <c r="H145" s="21"/>
      <c r="I145" s="21"/>
      <c r="J145" s="31">
        <v>1700000</v>
      </c>
      <c r="K145" s="21">
        <f>SUM(L145+M145+N145)</f>
        <v>1700000</v>
      </c>
      <c r="L145" s="21"/>
      <c r="M145" s="21"/>
      <c r="N145" s="31">
        <v>1700000</v>
      </c>
    </row>
    <row r="146" spans="1:14" ht="63" outlineLevel="2">
      <c r="A146" s="12" t="s">
        <v>329</v>
      </c>
      <c r="B146" s="13" t="s">
        <v>330</v>
      </c>
      <c r="C146" s="22">
        <f aca="true" t="shared" si="56" ref="C146:N146">SUM(C147+C150+C152)</f>
        <v>220300</v>
      </c>
      <c r="D146" s="22">
        <f t="shared" si="56"/>
        <v>0</v>
      </c>
      <c r="E146" s="22">
        <f t="shared" si="56"/>
        <v>0</v>
      </c>
      <c r="F146" s="22">
        <f t="shared" si="56"/>
        <v>220300</v>
      </c>
      <c r="G146" s="22">
        <f t="shared" si="56"/>
        <v>0</v>
      </c>
      <c r="H146" s="22">
        <f t="shared" si="56"/>
        <v>0</v>
      </c>
      <c r="I146" s="22">
        <f t="shared" si="56"/>
        <v>0</v>
      </c>
      <c r="J146" s="22">
        <f t="shared" si="56"/>
        <v>0</v>
      </c>
      <c r="K146" s="22">
        <f t="shared" si="56"/>
        <v>0</v>
      </c>
      <c r="L146" s="22">
        <f t="shared" si="56"/>
        <v>0</v>
      </c>
      <c r="M146" s="22">
        <f t="shared" si="56"/>
        <v>0</v>
      </c>
      <c r="N146" s="22">
        <f t="shared" si="56"/>
        <v>0</v>
      </c>
    </row>
    <row r="147" spans="1:14" ht="63" outlineLevel="4">
      <c r="A147" s="12" t="s">
        <v>331</v>
      </c>
      <c r="B147" s="13" t="s">
        <v>332</v>
      </c>
      <c r="C147" s="22">
        <f aca="true" t="shared" si="57" ref="C147:N147">SUM(C148:C149)</f>
        <v>60000</v>
      </c>
      <c r="D147" s="22">
        <f t="shared" si="57"/>
        <v>0</v>
      </c>
      <c r="E147" s="22">
        <f t="shared" si="57"/>
        <v>0</v>
      </c>
      <c r="F147" s="22">
        <f t="shared" si="57"/>
        <v>60000</v>
      </c>
      <c r="G147" s="22">
        <f t="shared" si="57"/>
        <v>0</v>
      </c>
      <c r="H147" s="22">
        <f t="shared" si="57"/>
        <v>0</v>
      </c>
      <c r="I147" s="22">
        <f t="shared" si="57"/>
        <v>0</v>
      </c>
      <c r="J147" s="22">
        <f t="shared" si="57"/>
        <v>0</v>
      </c>
      <c r="K147" s="22">
        <f t="shared" si="57"/>
        <v>0</v>
      </c>
      <c r="L147" s="22">
        <f t="shared" si="57"/>
        <v>0</v>
      </c>
      <c r="M147" s="22">
        <f t="shared" si="57"/>
        <v>0</v>
      </c>
      <c r="N147" s="22">
        <f t="shared" si="57"/>
        <v>0</v>
      </c>
    </row>
    <row r="148" spans="1:14" ht="94.5" outlineLevel="5">
      <c r="A148" s="9" t="s">
        <v>333</v>
      </c>
      <c r="B148" s="7" t="s">
        <v>334</v>
      </c>
      <c r="C148" s="21">
        <f>SUM(D148+E148+F148)</f>
        <v>50000</v>
      </c>
      <c r="D148" s="21"/>
      <c r="E148" s="21"/>
      <c r="F148" s="31">
        <v>50000</v>
      </c>
      <c r="G148" s="21">
        <f>SUM(H148+I148+J148)</f>
        <v>0</v>
      </c>
      <c r="H148" s="21"/>
      <c r="I148" s="21"/>
      <c r="J148" s="31"/>
      <c r="K148" s="21">
        <f>SUM(L148+M148+N148)</f>
        <v>0</v>
      </c>
      <c r="L148" s="21"/>
      <c r="M148" s="21"/>
      <c r="N148" s="31"/>
    </row>
    <row r="149" spans="1:14" ht="31.5" outlineLevel="5">
      <c r="A149" s="9" t="s">
        <v>335</v>
      </c>
      <c r="B149" s="7" t="s">
        <v>336</v>
      </c>
      <c r="C149" s="21">
        <f>SUM(D149+E149+F149)</f>
        <v>10000</v>
      </c>
      <c r="D149" s="21"/>
      <c r="E149" s="21"/>
      <c r="F149" s="31">
        <v>10000</v>
      </c>
      <c r="G149" s="21">
        <f>SUM(H149+I149+J149)</f>
        <v>0</v>
      </c>
      <c r="H149" s="21"/>
      <c r="I149" s="21"/>
      <c r="J149" s="31"/>
      <c r="K149" s="21">
        <f>SUM(L149+M149+N149)</f>
        <v>0</v>
      </c>
      <c r="L149" s="21"/>
      <c r="M149" s="21"/>
      <c r="N149" s="31"/>
    </row>
    <row r="150" spans="1:14" ht="47.25" outlineLevel="4">
      <c r="A150" s="12" t="s">
        <v>337</v>
      </c>
      <c r="B150" s="13" t="s">
        <v>338</v>
      </c>
      <c r="C150" s="22">
        <f aca="true" t="shared" si="58" ref="C150:N150">SUM(C151)</f>
        <v>20000</v>
      </c>
      <c r="D150" s="22">
        <f t="shared" si="58"/>
        <v>0</v>
      </c>
      <c r="E150" s="22">
        <f t="shared" si="58"/>
        <v>0</v>
      </c>
      <c r="F150" s="22">
        <f t="shared" si="58"/>
        <v>20000</v>
      </c>
      <c r="G150" s="22">
        <f t="shared" si="58"/>
        <v>0</v>
      </c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  <c r="M150" s="22">
        <f t="shared" si="58"/>
        <v>0</v>
      </c>
      <c r="N150" s="22">
        <f t="shared" si="58"/>
        <v>0</v>
      </c>
    </row>
    <row r="151" spans="1:14" ht="15.75" outlineLevel="5">
      <c r="A151" s="9" t="s">
        <v>339</v>
      </c>
      <c r="B151" s="7" t="s">
        <v>340</v>
      </c>
      <c r="C151" s="21">
        <f>SUM(D151+E151+F151)</f>
        <v>20000</v>
      </c>
      <c r="D151" s="21"/>
      <c r="E151" s="21"/>
      <c r="F151" s="31">
        <v>20000</v>
      </c>
      <c r="G151" s="21">
        <f>SUM(H151+I151+J151)</f>
        <v>0</v>
      </c>
      <c r="H151" s="21"/>
      <c r="I151" s="21"/>
      <c r="J151" s="31"/>
      <c r="K151" s="21">
        <f>SUM(L151+M151+N151)</f>
        <v>0</v>
      </c>
      <c r="L151" s="21"/>
      <c r="M151" s="21"/>
      <c r="N151" s="31"/>
    </row>
    <row r="152" spans="1:14" ht="48" customHeight="1" outlineLevel="4">
      <c r="A152" s="12" t="s">
        <v>341</v>
      </c>
      <c r="B152" s="13" t="s">
        <v>342</v>
      </c>
      <c r="C152" s="22">
        <f aca="true" t="shared" si="59" ref="C152:N152">SUM(C153)</f>
        <v>140300</v>
      </c>
      <c r="D152" s="22">
        <f t="shared" si="59"/>
        <v>0</v>
      </c>
      <c r="E152" s="22">
        <f t="shared" si="59"/>
        <v>0</v>
      </c>
      <c r="F152" s="22">
        <f t="shared" si="59"/>
        <v>140300</v>
      </c>
      <c r="G152" s="22">
        <f t="shared" si="59"/>
        <v>0</v>
      </c>
      <c r="H152" s="22">
        <f t="shared" si="59"/>
        <v>0</v>
      </c>
      <c r="I152" s="22">
        <f t="shared" si="59"/>
        <v>0</v>
      </c>
      <c r="J152" s="22">
        <f t="shared" si="59"/>
        <v>0</v>
      </c>
      <c r="K152" s="22">
        <f t="shared" si="59"/>
        <v>0</v>
      </c>
      <c r="L152" s="22">
        <f t="shared" si="59"/>
        <v>0</v>
      </c>
      <c r="M152" s="22">
        <f t="shared" si="59"/>
        <v>0</v>
      </c>
      <c r="N152" s="22">
        <f t="shared" si="59"/>
        <v>0</v>
      </c>
    </row>
    <row r="153" spans="1:14" ht="47.25" outlineLevel="5">
      <c r="A153" s="9" t="s">
        <v>343</v>
      </c>
      <c r="B153" s="7" t="s">
        <v>344</v>
      </c>
      <c r="C153" s="21">
        <f>SUM(D153+E153+F153)</f>
        <v>140300</v>
      </c>
      <c r="D153" s="21"/>
      <c r="E153" s="21"/>
      <c r="F153" s="31">
        <v>140300</v>
      </c>
      <c r="G153" s="21">
        <f>SUM(H153+I153+J153)</f>
        <v>0</v>
      </c>
      <c r="H153" s="21"/>
      <c r="I153" s="21"/>
      <c r="J153" s="31"/>
      <c r="K153" s="21">
        <f>SUM(L153+M153+N153)</f>
        <v>0</v>
      </c>
      <c r="L153" s="21"/>
      <c r="M153" s="21"/>
      <c r="N153" s="31"/>
    </row>
    <row r="154" spans="1:14" ht="78.75" outlineLevel="2">
      <c r="A154" s="12" t="s">
        <v>345</v>
      </c>
      <c r="B154" s="13" t="s">
        <v>346</v>
      </c>
      <c r="C154" s="22">
        <f aca="true" t="shared" si="60" ref="C154:N154">SUM(C155)</f>
        <v>72000</v>
      </c>
      <c r="D154" s="22">
        <f t="shared" si="60"/>
        <v>0</v>
      </c>
      <c r="E154" s="22">
        <f t="shared" si="60"/>
        <v>0</v>
      </c>
      <c r="F154" s="22">
        <f t="shared" si="60"/>
        <v>72000</v>
      </c>
      <c r="G154" s="22">
        <f t="shared" si="60"/>
        <v>0</v>
      </c>
      <c r="H154" s="22">
        <f t="shared" si="60"/>
        <v>0</v>
      </c>
      <c r="I154" s="22">
        <f t="shared" si="60"/>
        <v>0</v>
      </c>
      <c r="J154" s="22">
        <f t="shared" si="60"/>
        <v>0</v>
      </c>
      <c r="K154" s="22">
        <f t="shared" si="60"/>
        <v>0</v>
      </c>
      <c r="L154" s="22">
        <f t="shared" si="60"/>
        <v>0</v>
      </c>
      <c r="M154" s="22">
        <f t="shared" si="60"/>
        <v>0</v>
      </c>
      <c r="N154" s="22">
        <f t="shared" si="60"/>
        <v>0</v>
      </c>
    </row>
    <row r="155" spans="1:14" ht="47.25" outlineLevel="4">
      <c r="A155" s="12" t="s">
        <v>205</v>
      </c>
      <c r="B155" s="13" t="s">
        <v>347</v>
      </c>
      <c r="C155" s="22">
        <f aca="true" t="shared" si="61" ref="C155:N155">SUM(C156:C157)</f>
        <v>72000</v>
      </c>
      <c r="D155" s="22">
        <f t="shared" si="61"/>
        <v>0</v>
      </c>
      <c r="E155" s="22">
        <f t="shared" si="61"/>
        <v>0</v>
      </c>
      <c r="F155" s="22">
        <f t="shared" si="61"/>
        <v>72000</v>
      </c>
      <c r="G155" s="22">
        <f t="shared" si="61"/>
        <v>0</v>
      </c>
      <c r="H155" s="22">
        <f t="shared" si="61"/>
        <v>0</v>
      </c>
      <c r="I155" s="22">
        <f t="shared" si="61"/>
        <v>0</v>
      </c>
      <c r="J155" s="22">
        <f t="shared" si="61"/>
        <v>0</v>
      </c>
      <c r="K155" s="22">
        <f t="shared" si="61"/>
        <v>0</v>
      </c>
      <c r="L155" s="22">
        <f t="shared" si="61"/>
        <v>0</v>
      </c>
      <c r="M155" s="22">
        <f t="shared" si="61"/>
        <v>0</v>
      </c>
      <c r="N155" s="22">
        <f t="shared" si="61"/>
        <v>0</v>
      </c>
    </row>
    <row r="156" spans="1:14" ht="49.5" customHeight="1" outlineLevel="5">
      <c r="A156" s="9" t="s">
        <v>348</v>
      </c>
      <c r="B156" s="7" t="s">
        <v>349</v>
      </c>
      <c r="C156" s="21">
        <f>SUM(D156+E156+F156)</f>
        <v>57000</v>
      </c>
      <c r="D156" s="21"/>
      <c r="E156" s="21"/>
      <c r="F156" s="19">
        <v>57000</v>
      </c>
      <c r="G156" s="21">
        <f>SUM(H156+I156+J156)</f>
        <v>0</v>
      </c>
      <c r="H156" s="21"/>
      <c r="I156" s="21"/>
      <c r="J156" s="21"/>
      <c r="K156" s="21">
        <f>SUM(L156+M156+N156)</f>
        <v>0</v>
      </c>
      <c r="L156" s="21"/>
      <c r="M156" s="21"/>
      <c r="N156" s="21"/>
    </row>
    <row r="157" spans="1:14" ht="31.5" outlineLevel="5">
      <c r="A157" s="9" t="s">
        <v>350</v>
      </c>
      <c r="B157" s="7" t="s">
        <v>351</v>
      </c>
      <c r="C157" s="21">
        <f>SUM(D157+E157+F157)</f>
        <v>15000</v>
      </c>
      <c r="D157" s="21"/>
      <c r="E157" s="21"/>
      <c r="F157" s="19">
        <v>15000</v>
      </c>
      <c r="G157" s="21">
        <f>SUM(H157+I157+J157)</f>
        <v>0</v>
      </c>
      <c r="H157" s="21"/>
      <c r="I157" s="21"/>
      <c r="J157" s="21"/>
      <c r="K157" s="21">
        <f>SUM(L157+M157+N157)</f>
        <v>0</v>
      </c>
      <c r="L157" s="21"/>
      <c r="M157" s="21"/>
      <c r="N157" s="21"/>
    </row>
    <row r="158" spans="1:14" ht="31.5" outlineLevel="2">
      <c r="A158" s="12" t="s">
        <v>352</v>
      </c>
      <c r="B158" s="13" t="s">
        <v>353</v>
      </c>
      <c r="C158" s="22">
        <f aca="true" t="shared" si="62" ref="C158:N158">SUM(C159)</f>
        <v>20000</v>
      </c>
      <c r="D158" s="22">
        <f t="shared" si="62"/>
        <v>0</v>
      </c>
      <c r="E158" s="22">
        <f t="shared" si="62"/>
        <v>0</v>
      </c>
      <c r="F158" s="22">
        <f t="shared" si="62"/>
        <v>20000</v>
      </c>
      <c r="G158" s="22">
        <f t="shared" si="62"/>
        <v>0</v>
      </c>
      <c r="H158" s="22">
        <f t="shared" si="62"/>
        <v>0</v>
      </c>
      <c r="I158" s="22">
        <f t="shared" si="62"/>
        <v>0</v>
      </c>
      <c r="J158" s="22">
        <f t="shared" si="62"/>
        <v>0</v>
      </c>
      <c r="K158" s="22">
        <f t="shared" si="62"/>
        <v>0</v>
      </c>
      <c r="L158" s="22">
        <f t="shared" si="62"/>
        <v>0</v>
      </c>
      <c r="M158" s="22">
        <f t="shared" si="62"/>
        <v>0</v>
      </c>
      <c r="N158" s="22">
        <f t="shared" si="62"/>
        <v>0</v>
      </c>
    </row>
    <row r="159" spans="1:14" ht="33" customHeight="1" outlineLevel="4">
      <c r="A159" s="12" t="s">
        <v>354</v>
      </c>
      <c r="B159" s="13" t="s">
        <v>355</v>
      </c>
      <c r="C159" s="22">
        <f>SUM(C160:C160)</f>
        <v>20000</v>
      </c>
      <c r="D159" s="22">
        <f>SUM(D160:D160)</f>
        <v>0</v>
      </c>
      <c r="E159" s="22">
        <f>SUM(E160:E160)</f>
        <v>0</v>
      </c>
      <c r="F159" s="22">
        <f>SUM(F160:F160)</f>
        <v>20000</v>
      </c>
      <c r="G159" s="22">
        <f>SUM(G160:G160)</f>
        <v>0</v>
      </c>
      <c r="H159" s="22">
        <f>SUM(H160:H160)</f>
        <v>0</v>
      </c>
      <c r="I159" s="22">
        <f>SUM(I160:I160)</f>
        <v>0</v>
      </c>
      <c r="J159" s="22">
        <f>SUM(J160:J160)</f>
        <v>0</v>
      </c>
      <c r="K159" s="22">
        <f>SUM(K160:K160)</f>
        <v>0</v>
      </c>
      <c r="L159" s="22">
        <f>SUM(L160:L160)</f>
        <v>0</v>
      </c>
      <c r="M159" s="22">
        <f>SUM(M160:M160)</f>
        <v>0</v>
      </c>
      <c r="N159" s="22">
        <f>SUM(N160:N160)</f>
        <v>0</v>
      </c>
    </row>
    <row r="160" spans="1:14" ht="20.25" customHeight="1" outlineLevel="5">
      <c r="A160" s="9" t="s">
        <v>356</v>
      </c>
      <c r="B160" s="7" t="s">
        <v>357</v>
      </c>
      <c r="C160" s="21">
        <f>SUM(D160+E160+F160)</f>
        <v>20000</v>
      </c>
      <c r="D160" s="21"/>
      <c r="E160" s="21"/>
      <c r="F160" s="31">
        <v>20000</v>
      </c>
      <c r="G160" s="21">
        <f>SUM(H160+I160+J160)</f>
        <v>0</v>
      </c>
      <c r="H160" s="21"/>
      <c r="I160" s="21"/>
      <c r="J160" s="31"/>
      <c r="K160" s="21">
        <f>SUM(L160+M160+N160)</f>
        <v>0</v>
      </c>
      <c r="L160" s="21"/>
      <c r="M160" s="21"/>
      <c r="N160" s="31"/>
    </row>
    <row r="161" spans="1:14" ht="63" outlineLevel="2">
      <c r="A161" s="12" t="s">
        <v>360</v>
      </c>
      <c r="B161" s="13" t="s">
        <v>361</v>
      </c>
      <c r="C161" s="22">
        <f aca="true" t="shared" si="63" ref="C161:N161">SUM(C162+C164)</f>
        <v>23450666</v>
      </c>
      <c r="D161" s="22">
        <f t="shared" si="63"/>
        <v>0</v>
      </c>
      <c r="E161" s="22">
        <f t="shared" si="63"/>
        <v>0</v>
      </c>
      <c r="F161" s="22">
        <f t="shared" si="63"/>
        <v>23450666</v>
      </c>
      <c r="G161" s="22">
        <f t="shared" si="63"/>
        <v>23010581.1</v>
      </c>
      <c r="H161" s="22">
        <f t="shared" si="63"/>
        <v>0</v>
      </c>
      <c r="I161" s="22">
        <f t="shared" si="63"/>
        <v>0</v>
      </c>
      <c r="J161" s="22">
        <f t="shared" si="63"/>
        <v>23010581.1</v>
      </c>
      <c r="K161" s="22">
        <f t="shared" si="63"/>
        <v>22368078</v>
      </c>
      <c r="L161" s="22">
        <f t="shared" si="63"/>
        <v>0</v>
      </c>
      <c r="M161" s="22">
        <f t="shared" si="63"/>
        <v>0</v>
      </c>
      <c r="N161" s="22">
        <f t="shared" si="63"/>
        <v>22368078</v>
      </c>
    </row>
    <row r="162" spans="1:14" ht="64.5" customHeight="1" outlineLevel="4">
      <c r="A162" s="12" t="s">
        <v>362</v>
      </c>
      <c r="B162" s="13" t="s">
        <v>363</v>
      </c>
      <c r="C162" s="22">
        <f aca="true" t="shared" si="64" ref="C162:N162">SUM(C163)</f>
        <v>1468356</v>
      </c>
      <c r="D162" s="22">
        <f t="shared" si="64"/>
        <v>0</v>
      </c>
      <c r="E162" s="22">
        <f t="shared" si="64"/>
        <v>0</v>
      </c>
      <c r="F162" s="22">
        <f t="shared" si="64"/>
        <v>1468356</v>
      </c>
      <c r="G162" s="22">
        <f t="shared" si="64"/>
        <v>1468356</v>
      </c>
      <c r="H162" s="22">
        <f t="shared" si="64"/>
        <v>0</v>
      </c>
      <c r="I162" s="22">
        <f t="shared" si="64"/>
        <v>0</v>
      </c>
      <c r="J162" s="22">
        <f t="shared" si="64"/>
        <v>1468356</v>
      </c>
      <c r="K162" s="22">
        <f t="shared" si="64"/>
        <v>1468356</v>
      </c>
      <c r="L162" s="22">
        <f t="shared" si="64"/>
        <v>0</v>
      </c>
      <c r="M162" s="22">
        <f t="shared" si="64"/>
        <v>0</v>
      </c>
      <c r="N162" s="22">
        <f t="shared" si="64"/>
        <v>1468356</v>
      </c>
    </row>
    <row r="163" spans="1:14" ht="30" customHeight="1" outlineLevel="5">
      <c r="A163" s="9" t="s">
        <v>364</v>
      </c>
      <c r="B163" s="7" t="s">
        <v>365</v>
      </c>
      <c r="C163" s="21">
        <f>SUM(D163+E163+F163)</f>
        <v>1468356</v>
      </c>
      <c r="D163" s="21"/>
      <c r="E163" s="21"/>
      <c r="F163" s="31">
        <v>1468356</v>
      </c>
      <c r="G163" s="21">
        <f>SUM(H163+I163+J163)</f>
        <v>1468356</v>
      </c>
      <c r="H163" s="21"/>
      <c r="I163" s="21"/>
      <c r="J163" s="31">
        <v>1468356</v>
      </c>
      <c r="K163" s="21">
        <f>SUM(L163+M163+N163)</f>
        <v>1468356</v>
      </c>
      <c r="L163" s="21"/>
      <c r="M163" s="21"/>
      <c r="N163" s="31">
        <v>1468356</v>
      </c>
    </row>
    <row r="164" spans="1:14" ht="78.75" outlineLevel="4">
      <c r="A164" s="12" t="s">
        <v>87</v>
      </c>
      <c r="B164" s="13" t="s">
        <v>366</v>
      </c>
      <c r="C164" s="22">
        <f aca="true" t="shared" si="65" ref="C164:N164">SUM(C165)</f>
        <v>21982310</v>
      </c>
      <c r="D164" s="22">
        <f t="shared" si="65"/>
        <v>0</v>
      </c>
      <c r="E164" s="22">
        <f t="shared" si="65"/>
        <v>0</v>
      </c>
      <c r="F164" s="22">
        <f t="shared" si="65"/>
        <v>21982310</v>
      </c>
      <c r="G164" s="22">
        <f t="shared" si="65"/>
        <v>21542225.1</v>
      </c>
      <c r="H164" s="22">
        <f t="shared" si="65"/>
        <v>0</v>
      </c>
      <c r="I164" s="22">
        <f t="shared" si="65"/>
        <v>0</v>
      </c>
      <c r="J164" s="22">
        <f t="shared" si="65"/>
        <v>21542225.1</v>
      </c>
      <c r="K164" s="22">
        <f t="shared" si="65"/>
        <v>20899722</v>
      </c>
      <c r="L164" s="22">
        <f t="shared" si="65"/>
        <v>0</v>
      </c>
      <c r="M164" s="22">
        <f t="shared" si="65"/>
        <v>0</v>
      </c>
      <c r="N164" s="22">
        <f t="shared" si="65"/>
        <v>20899722</v>
      </c>
    </row>
    <row r="165" spans="1:14" ht="47.25" outlineLevel="5">
      <c r="A165" s="9" t="s">
        <v>367</v>
      </c>
      <c r="B165" s="7" t="s">
        <v>368</v>
      </c>
      <c r="C165" s="21">
        <f>SUM(D165+E165+F165)</f>
        <v>21982310</v>
      </c>
      <c r="D165" s="21"/>
      <c r="E165" s="21"/>
      <c r="F165" s="19">
        <v>21982310</v>
      </c>
      <c r="G165" s="21">
        <f>SUM(H165+I165+J165)</f>
        <v>21542225.1</v>
      </c>
      <c r="H165" s="21"/>
      <c r="I165" s="21"/>
      <c r="J165" s="21">
        <v>21542225.1</v>
      </c>
      <c r="K165" s="21">
        <f>SUM(L165+M165+N165)</f>
        <v>20899722</v>
      </c>
      <c r="L165" s="21"/>
      <c r="M165" s="21"/>
      <c r="N165" s="21">
        <v>20899722</v>
      </c>
    </row>
    <row r="166" spans="1:14" ht="64.5" customHeight="1" outlineLevel="1">
      <c r="A166" s="12" t="s">
        <v>369</v>
      </c>
      <c r="B166" s="13" t="s">
        <v>370</v>
      </c>
      <c r="C166" s="22">
        <f aca="true" t="shared" si="66" ref="C166:N166">SUM(C167+C173)</f>
        <v>967000</v>
      </c>
      <c r="D166" s="22">
        <f t="shared" si="66"/>
        <v>0</v>
      </c>
      <c r="E166" s="22">
        <f t="shared" si="66"/>
        <v>0</v>
      </c>
      <c r="F166" s="22">
        <f t="shared" si="66"/>
        <v>967000</v>
      </c>
      <c r="G166" s="22">
        <f t="shared" si="66"/>
        <v>157000</v>
      </c>
      <c r="H166" s="22">
        <f t="shared" si="66"/>
        <v>0</v>
      </c>
      <c r="I166" s="22">
        <f t="shared" si="66"/>
        <v>0</v>
      </c>
      <c r="J166" s="22">
        <f t="shared" si="66"/>
        <v>157000</v>
      </c>
      <c r="K166" s="22">
        <f t="shared" si="66"/>
        <v>157000</v>
      </c>
      <c r="L166" s="22">
        <f t="shared" si="66"/>
        <v>0</v>
      </c>
      <c r="M166" s="22">
        <f t="shared" si="66"/>
        <v>0</v>
      </c>
      <c r="N166" s="22">
        <f t="shared" si="66"/>
        <v>157000</v>
      </c>
    </row>
    <row r="167" spans="1:14" ht="63" outlineLevel="2">
      <c r="A167" s="12" t="s">
        <v>371</v>
      </c>
      <c r="B167" s="13" t="s">
        <v>372</v>
      </c>
      <c r="C167" s="22">
        <f aca="true" t="shared" si="67" ref="C167:N167">SUM(C168)</f>
        <v>922000</v>
      </c>
      <c r="D167" s="22">
        <f t="shared" si="67"/>
        <v>0</v>
      </c>
      <c r="E167" s="22">
        <f t="shared" si="67"/>
        <v>0</v>
      </c>
      <c r="F167" s="22">
        <f t="shared" si="67"/>
        <v>922000</v>
      </c>
      <c r="G167" s="22">
        <f t="shared" si="67"/>
        <v>157000</v>
      </c>
      <c r="H167" s="22">
        <f t="shared" si="67"/>
        <v>0</v>
      </c>
      <c r="I167" s="22">
        <f t="shared" si="67"/>
        <v>0</v>
      </c>
      <c r="J167" s="22">
        <f t="shared" si="67"/>
        <v>157000</v>
      </c>
      <c r="K167" s="22">
        <f t="shared" si="67"/>
        <v>157000</v>
      </c>
      <c r="L167" s="22">
        <f t="shared" si="67"/>
        <v>0</v>
      </c>
      <c r="M167" s="22">
        <f t="shared" si="67"/>
        <v>0</v>
      </c>
      <c r="N167" s="22">
        <f t="shared" si="67"/>
        <v>157000</v>
      </c>
    </row>
    <row r="168" spans="1:14" ht="47.25" outlineLevel="4">
      <c r="A168" s="12" t="s">
        <v>373</v>
      </c>
      <c r="B168" s="13" t="s">
        <v>374</v>
      </c>
      <c r="C168" s="22">
        <f aca="true" t="shared" si="68" ref="C168:N168">SUM(C169:C172)</f>
        <v>922000</v>
      </c>
      <c r="D168" s="22">
        <f t="shared" si="68"/>
        <v>0</v>
      </c>
      <c r="E168" s="22">
        <f t="shared" si="68"/>
        <v>0</v>
      </c>
      <c r="F168" s="22">
        <f t="shared" si="68"/>
        <v>922000</v>
      </c>
      <c r="G168" s="22">
        <f t="shared" si="68"/>
        <v>157000</v>
      </c>
      <c r="H168" s="22">
        <f t="shared" si="68"/>
        <v>0</v>
      </c>
      <c r="I168" s="22">
        <f t="shared" si="68"/>
        <v>0</v>
      </c>
      <c r="J168" s="22">
        <f t="shared" si="68"/>
        <v>157000</v>
      </c>
      <c r="K168" s="22">
        <f t="shared" si="68"/>
        <v>157000</v>
      </c>
      <c r="L168" s="22">
        <f t="shared" si="68"/>
        <v>0</v>
      </c>
      <c r="M168" s="22">
        <f t="shared" si="68"/>
        <v>0</v>
      </c>
      <c r="N168" s="22">
        <f t="shared" si="68"/>
        <v>157000</v>
      </c>
    </row>
    <row r="169" spans="1:14" ht="48.75" customHeight="1" outlineLevel="5">
      <c r="A169" s="9" t="s">
        <v>145</v>
      </c>
      <c r="B169" s="7" t="s">
        <v>375</v>
      </c>
      <c r="C169" s="21">
        <f>SUM(D169+E169+F169)</f>
        <v>157000</v>
      </c>
      <c r="D169" s="21"/>
      <c r="E169" s="21"/>
      <c r="F169" s="19">
        <v>157000</v>
      </c>
      <c r="G169" s="21">
        <f>SUM(H169+I169+J169)</f>
        <v>157000</v>
      </c>
      <c r="H169" s="21"/>
      <c r="I169" s="21"/>
      <c r="J169" s="21">
        <v>157000</v>
      </c>
      <c r="K169" s="21">
        <f>SUM(L169+M169+N169)</f>
        <v>157000</v>
      </c>
      <c r="L169" s="21"/>
      <c r="M169" s="21"/>
      <c r="N169" s="21">
        <v>157000</v>
      </c>
    </row>
    <row r="170" spans="1:14" ht="48.75" customHeight="1" outlineLevel="5">
      <c r="A170" s="9" t="s">
        <v>376</v>
      </c>
      <c r="B170" s="7" t="s">
        <v>377</v>
      </c>
      <c r="C170" s="21">
        <f>SUM(D170+E170+F170)</f>
        <v>40000</v>
      </c>
      <c r="D170" s="21"/>
      <c r="E170" s="21"/>
      <c r="F170" s="19">
        <v>40000</v>
      </c>
      <c r="G170" s="21">
        <f>SUM(H170+I170+J170)</f>
        <v>0</v>
      </c>
      <c r="H170" s="21"/>
      <c r="I170" s="21"/>
      <c r="J170" s="21"/>
      <c r="K170" s="21">
        <f>SUM(L170+M170+N170)</f>
        <v>0</v>
      </c>
      <c r="L170" s="21"/>
      <c r="M170" s="21"/>
      <c r="N170" s="21"/>
    </row>
    <row r="171" spans="1:14" ht="78.75" outlineLevel="5">
      <c r="A171" s="9" t="s">
        <v>378</v>
      </c>
      <c r="B171" s="7" t="s">
        <v>379</v>
      </c>
      <c r="C171" s="21">
        <f>SUM(D171+E171+F171)</f>
        <v>25000</v>
      </c>
      <c r="D171" s="21"/>
      <c r="E171" s="21"/>
      <c r="F171" s="19">
        <v>25000</v>
      </c>
      <c r="G171" s="21">
        <f>SUM(H171+I171+J171)</f>
        <v>0</v>
      </c>
      <c r="H171" s="21"/>
      <c r="I171" s="21"/>
      <c r="J171" s="21"/>
      <c r="K171" s="21">
        <f>SUM(L171+M171+N171)</f>
        <v>0</v>
      </c>
      <c r="L171" s="21"/>
      <c r="M171" s="21"/>
      <c r="N171" s="21"/>
    </row>
    <row r="172" spans="1:14" ht="47.25" outlineLevel="5">
      <c r="A172" s="9" t="s">
        <v>380</v>
      </c>
      <c r="B172" s="7" t="s">
        <v>381</v>
      </c>
      <c r="C172" s="21">
        <f>SUM(D172+E172+F172)</f>
        <v>700000</v>
      </c>
      <c r="D172" s="21"/>
      <c r="E172" s="21"/>
      <c r="F172" s="19">
        <v>700000</v>
      </c>
      <c r="G172" s="21">
        <f>SUM(H172+I172+J172)</f>
        <v>0</v>
      </c>
      <c r="H172" s="21"/>
      <c r="I172" s="21"/>
      <c r="J172" s="21"/>
      <c r="K172" s="21">
        <f>SUM(L172+M172+N172)</f>
        <v>0</v>
      </c>
      <c r="L172" s="21"/>
      <c r="M172" s="21"/>
      <c r="N172" s="21"/>
    </row>
    <row r="173" spans="1:14" ht="47.25" outlineLevel="2">
      <c r="A173" s="12" t="s">
        <v>382</v>
      </c>
      <c r="B173" s="13" t="s">
        <v>383</v>
      </c>
      <c r="C173" s="22">
        <f aca="true" t="shared" si="69" ref="C173:N173">SUM(C174)</f>
        <v>45000</v>
      </c>
      <c r="D173" s="22">
        <f t="shared" si="69"/>
        <v>0</v>
      </c>
      <c r="E173" s="22">
        <f t="shared" si="69"/>
        <v>0</v>
      </c>
      <c r="F173" s="22">
        <f t="shared" si="69"/>
        <v>45000</v>
      </c>
      <c r="G173" s="22">
        <f t="shared" si="69"/>
        <v>0</v>
      </c>
      <c r="H173" s="22">
        <f t="shared" si="69"/>
        <v>0</v>
      </c>
      <c r="I173" s="22">
        <f t="shared" si="69"/>
        <v>0</v>
      </c>
      <c r="J173" s="22">
        <f t="shared" si="69"/>
        <v>0</v>
      </c>
      <c r="K173" s="22">
        <f t="shared" si="69"/>
        <v>0</v>
      </c>
      <c r="L173" s="22">
        <f t="shared" si="69"/>
        <v>0</v>
      </c>
      <c r="M173" s="22">
        <f t="shared" si="69"/>
        <v>0</v>
      </c>
      <c r="N173" s="22">
        <f t="shared" si="69"/>
        <v>0</v>
      </c>
    </row>
    <row r="174" spans="1:14" ht="30.75" customHeight="1" outlineLevel="4">
      <c r="A174" s="12" t="s">
        <v>384</v>
      </c>
      <c r="B174" s="13" t="s">
        <v>385</v>
      </c>
      <c r="C174" s="22">
        <f aca="true" t="shared" si="70" ref="C174:N174">SUM(C175:C177)</f>
        <v>45000</v>
      </c>
      <c r="D174" s="22">
        <f t="shared" si="70"/>
        <v>0</v>
      </c>
      <c r="E174" s="22">
        <f t="shared" si="70"/>
        <v>0</v>
      </c>
      <c r="F174" s="22">
        <f t="shared" si="70"/>
        <v>45000</v>
      </c>
      <c r="G174" s="22">
        <f t="shared" si="70"/>
        <v>0</v>
      </c>
      <c r="H174" s="22">
        <f t="shared" si="70"/>
        <v>0</v>
      </c>
      <c r="I174" s="22">
        <f t="shared" si="70"/>
        <v>0</v>
      </c>
      <c r="J174" s="22">
        <f t="shared" si="70"/>
        <v>0</v>
      </c>
      <c r="K174" s="22">
        <f t="shared" si="70"/>
        <v>0</v>
      </c>
      <c r="L174" s="22">
        <f t="shared" si="70"/>
        <v>0</v>
      </c>
      <c r="M174" s="22">
        <f t="shared" si="70"/>
        <v>0</v>
      </c>
      <c r="N174" s="22">
        <f t="shared" si="70"/>
        <v>0</v>
      </c>
    </row>
    <row r="175" spans="1:14" ht="47.25" outlineLevel="5">
      <c r="A175" s="9" t="s">
        <v>386</v>
      </c>
      <c r="B175" s="7" t="s">
        <v>387</v>
      </c>
      <c r="C175" s="21">
        <f>SUM(D175+E175+F175)</f>
        <v>20000</v>
      </c>
      <c r="D175" s="21"/>
      <c r="E175" s="21"/>
      <c r="F175" s="19">
        <v>20000</v>
      </c>
      <c r="G175" s="21">
        <f>SUM(H175+I175+J175)</f>
        <v>0</v>
      </c>
      <c r="H175" s="21"/>
      <c r="I175" s="21"/>
      <c r="J175" s="19"/>
      <c r="K175" s="21">
        <f>SUM(L175+M175+N175)</f>
        <v>0</v>
      </c>
      <c r="L175" s="21"/>
      <c r="M175" s="21"/>
      <c r="N175" s="21"/>
    </row>
    <row r="176" spans="1:14" ht="47.25" outlineLevel="5">
      <c r="A176" s="9" t="s">
        <v>388</v>
      </c>
      <c r="B176" s="7" t="s">
        <v>389</v>
      </c>
      <c r="C176" s="21">
        <f>SUM(D176+E176+F176)</f>
        <v>15000</v>
      </c>
      <c r="D176" s="21"/>
      <c r="E176" s="21"/>
      <c r="F176" s="19">
        <v>15000</v>
      </c>
      <c r="G176" s="21">
        <f>SUM(H176+I176+J176)</f>
        <v>0</v>
      </c>
      <c r="H176" s="21"/>
      <c r="I176" s="21"/>
      <c r="J176" s="19"/>
      <c r="K176" s="21">
        <f>SUM(L176+M176+N176)</f>
        <v>0</v>
      </c>
      <c r="L176" s="21"/>
      <c r="M176" s="21"/>
      <c r="N176" s="21"/>
    </row>
    <row r="177" spans="1:14" ht="31.5" outlineLevel="5">
      <c r="A177" s="9" t="s">
        <v>390</v>
      </c>
      <c r="B177" s="7" t="s">
        <v>391</v>
      </c>
      <c r="C177" s="21">
        <f>SUM(D177+E177+F177)</f>
        <v>10000</v>
      </c>
      <c r="D177" s="21"/>
      <c r="E177" s="21"/>
      <c r="F177" s="19">
        <v>10000</v>
      </c>
      <c r="G177" s="21">
        <f>SUM(H177+I177+J177)</f>
        <v>0</v>
      </c>
      <c r="H177" s="21"/>
      <c r="I177" s="21"/>
      <c r="J177" s="19"/>
      <c r="K177" s="21">
        <f>SUM(L177+M177+N177)</f>
        <v>0</v>
      </c>
      <c r="L177" s="21"/>
      <c r="M177" s="21"/>
      <c r="N177" s="21"/>
    </row>
    <row r="178" spans="1:14" ht="63" outlineLevel="1">
      <c r="A178" s="12" t="s">
        <v>392</v>
      </c>
      <c r="B178" s="13" t="s">
        <v>393</v>
      </c>
      <c r="C178" s="22">
        <f aca="true" t="shared" si="71" ref="C178:N179">SUM(C179)</f>
        <v>75000</v>
      </c>
      <c r="D178" s="22">
        <f t="shared" si="71"/>
        <v>0</v>
      </c>
      <c r="E178" s="22">
        <f t="shared" si="71"/>
        <v>0</v>
      </c>
      <c r="F178" s="22">
        <f t="shared" si="71"/>
        <v>75000</v>
      </c>
      <c r="G178" s="22">
        <f t="shared" si="71"/>
        <v>0</v>
      </c>
      <c r="H178" s="22">
        <f t="shared" si="71"/>
        <v>0</v>
      </c>
      <c r="I178" s="22">
        <f t="shared" si="71"/>
        <v>0</v>
      </c>
      <c r="J178" s="22">
        <f t="shared" si="71"/>
        <v>0</v>
      </c>
      <c r="K178" s="22">
        <f t="shared" si="71"/>
        <v>0</v>
      </c>
      <c r="L178" s="22">
        <f t="shared" si="71"/>
        <v>0</v>
      </c>
      <c r="M178" s="22">
        <f t="shared" si="71"/>
        <v>0</v>
      </c>
      <c r="N178" s="22">
        <f t="shared" si="71"/>
        <v>0</v>
      </c>
    </row>
    <row r="179" spans="1:14" ht="47.25" outlineLevel="2">
      <c r="A179" s="12" t="s">
        <v>394</v>
      </c>
      <c r="B179" s="13" t="s">
        <v>395</v>
      </c>
      <c r="C179" s="22">
        <f t="shared" si="71"/>
        <v>75000</v>
      </c>
      <c r="D179" s="22">
        <f t="shared" si="71"/>
        <v>0</v>
      </c>
      <c r="E179" s="22">
        <f t="shared" si="71"/>
        <v>0</v>
      </c>
      <c r="F179" s="22">
        <f t="shared" si="71"/>
        <v>75000</v>
      </c>
      <c r="G179" s="22">
        <f t="shared" si="71"/>
        <v>0</v>
      </c>
      <c r="H179" s="22">
        <f t="shared" si="71"/>
        <v>0</v>
      </c>
      <c r="I179" s="22">
        <f t="shared" si="71"/>
        <v>0</v>
      </c>
      <c r="J179" s="22">
        <f t="shared" si="71"/>
        <v>0</v>
      </c>
      <c r="K179" s="22">
        <f t="shared" si="71"/>
        <v>0</v>
      </c>
      <c r="L179" s="22">
        <f t="shared" si="71"/>
        <v>0</v>
      </c>
      <c r="M179" s="22">
        <f t="shared" si="71"/>
        <v>0</v>
      </c>
      <c r="N179" s="22">
        <f t="shared" si="71"/>
        <v>0</v>
      </c>
    </row>
    <row r="180" spans="1:14" ht="110.25" outlineLevel="4">
      <c r="A180" s="12" t="s">
        <v>396</v>
      </c>
      <c r="B180" s="13" t="s">
        <v>397</v>
      </c>
      <c r="C180" s="22">
        <f>SUM(C181:C181)</f>
        <v>75000</v>
      </c>
      <c r="D180" s="22">
        <f>SUM(D181:D181)</f>
        <v>0</v>
      </c>
      <c r="E180" s="22">
        <f>SUM(E181:E181)</f>
        <v>0</v>
      </c>
      <c r="F180" s="22">
        <f>SUM(F181:F181)</f>
        <v>75000</v>
      </c>
      <c r="G180" s="22">
        <f>SUM(G181:G181)</f>
        <v>0</v>
      </c>
      <c r="H180" s="22">
        <f>SUM(H181:H181)</f>
        <v>0</v>
      </c>
      <c r="I180" s="22">
        <f>SUM(I181:I181)</f>
        <v>0</v>
      </c>
      <c r="J180" s="22">
        <f>SUM(J181:J181)</f>
        <v>0</v>
      </c>
      <c r="K180" s="22">
        <f>SUM(K181:K181)</f>
        <v>0</v>
      </c>
      <c r="L180" s="22">
        <f>SUM(L181:L181)</f>
        <v>0</v>
      </c>
      <c r="M180" s="22">
        <f>SUM(M181:M181)</f>
        <v>0</v>
      </c>
      <c r="N180" s="22">
        <f>SUM(N181:N181)</f>
        <v>0</v>
      </c>
    </row>
    <row r="181" spans="1:14" ht="35.25" customHeight="1" outlineLevel="5">
      <c r="A181" s="9" t="s">
        <v>408</v>
      </c>
      <c r="B181" s="7" t="s">
        <v>409</v>
      </c>
      <c r="C181" s="21">
        <f>SUM(D181+E181+F181)</f>
        <v>75000</v>
      </c>
      <c r="D181" s="21"/>
      <c r="E181" s="21"/>
      <c r="F181" s="31">
        <v>75000</v>
      </c>
      <c r="G181" s="21">
        <f>SUM(H181+I181+J181)</f>
        <v>0</v>
      </c>
      <c r="H181" s="21"/>
      <c r="I181" s="21"/>
      <c r="J181" s="31"/>
      <c r="K181" s="21">
        <f>SUM(L181+M181+N181)</f>
        <v>0</v>
      </c>
      <c r="L181" s="21"/>
      <c r="M181" s="21"/>
      <c r="N181" s="31"/>
    </row>
    <row r="182" spans="1:14" ht="63" outlineLevel="1">
      <c r="A182" s="12" t="s">
        <v>410</v>
      </c>
      <c r="B182" s="13" t="s">
        <v>411</v>
      </c>
      <c r="C182" s="22">
        <f aca="true" t="shared" si="72" ref="C182:N183">SUM(C183)</f>
        <v>250000</v>
      </c>
      <c r="D182" s="22">
        <f t="shared" si="72"/>
        <v>0</v>
      </c>
      <c r="E182" s="22">
        <f t="shared" si="72"/>
        <v>0</v>
      </c>
      <c r="F182" s="22">
        <f t="shared" si="72"/>
        <v>250000</v>
      </c>
      <c r="G182" s="22">
        <f t="shared" si="72"/>
        <v>0</v>
      </c>
      <c r="H182" s="22">
        <f t="shared" si="72"/>
        <v>0</v>
      </c>
      <c r="I182" s="22">
        <f t="shared" si="72"/>
        <v>0</v>
      </c>
      <c r="J182" s="22">
        <f t="shared" si="72"/>
        <v>0</v>
      </c>
      <c r="K182" s="22">
        <f t="shared" si="72"/>
        <v>0</v>
      </c>
      <c r="L182" s="22">
        <f t="shared" si="72"/>
        <v>0</v>
      </c>
      <c r="M182" s="22">
        <f t="shared" si="72"/>
        <v>0</v>
      </c>
      <c r="N182" s="22">
        <f t="shared" si="72"/>
        <v>0</v>
      </c>
    </row>
    <row r="183" spans="1:14" ht="47.25" outlineLevel="2">
      <c r="A183" s="12" t="s">
        <v>412</v>
      </c>
      <c r="B183" s="13" t="s">
        <v>413</v>
      </c>
      <c r="C183" s="22">
        <f t="shared" si="72"/>
        <v>250000</v>
      </c>
      <c r="D183" s="22">
        <f t="shared" si="72"/>
        <v>0</v>
      </c>
      <c r="E183" s="22">
        <f t="shared" si="72"/>
        <v>0</v>
      </c>
      <c r="F183" s="22">
        <f t="shared" si="72"/>
        <v>250000</v>
      </c>
      <c r="G183" s="22">
        <f t="shared" si="72"/>
        <v>0</v>
      </c>
      <c r="H183" s="22">
        <f t="shared" si="72"/>
        <v>0</v>
      </c>
      <c r="I183" s="22">
        <f t="shared" si="72"/>
        <v>0</v>
      </c>
      <c r="J183" s="22">
        <f t="shared" si="72"/>
        <v>0</v>
      </c>
      <c r="K183" s="22">
        <f t="shared" si="72"/>
        <v>0</v>
      </c>
      <c r="L183" s="22">
        <f t="shared" si="72"/>
        <v>0</v>
      </c>
      <c r="M183" s="22">
        <f t="shared" si="72"/>
        <v>0</v>
      </c>
      <c r="N183" s="22">
        <f t="shared" si="72"/>
        <v>0</v>
      </c>
    </row>
    <row r="184" spans="1:14" ht="31.5" outlineLevel="4">
      <c r="A184" s="12" t="s">
        <v>414</v>
      </c>
      <c r="B184" s="13" t="s">
        <v>415</v>
      </c>
      <c r="C184" s="22">
        <f>SUM(C185:C185)</f>
        <v>250000</v>
      </c>
      <c r="D184" s="22">
        <f>SUM(D185:D185)</f>
        <v>0</v>
      </c>
      <c r="E184" s="22">
        <f>SUM(E185:E185)</f>
        <v>0</v>
      </c>
      <c r="F184" s="22">
        <f>SUM(F185:F185)</f>
        <v>250000</v>
      </c>
      <c r="G184" s="22">
        <f>SUM(G185:G185)</f>
        <v>0</v>
      </c>
      <c r="H184" s="22">
        <f>SUM(H185:H185)</f>
        <v>0</v>
      </c>
      <c r="I184" s="22">
        <f>SUM(I185:I185)</f>
        <v>0</v>
      </c>
      <c r="J184" s="22">
        <f>SUM(J185:J185)</f>
        <v>0</v>
      </c>
      <c r="K184" s="22">
        <f>SUM(K185:K185)</f>
        <v>0</v>
      </c>
      <c r="L184" s="22">
        <f>SUM(L185:L185)</f>
        <v>0</v>
      </c>
      <c r="M184" s="22">
        <f>SUM(M185:M185)</f>
        <v>0</v>
      </c>
      <c r="N184" s="22">
        <f>SUM(N185:N185)</f>
        <v>0</v>
      </c>
    </row>
    <row r="185" spans="1:14" ht="47.25" outlineLevel="5">
      <c r="A185" s="9" t="s">
        <v>418</v>
      </c>
      <c r="B185" s="7" t="s">
        <v>419</v>
      </c>
      <c r="C185" s="21">
        <f>SUM(D185+E185+F185)</f>
        <v>250000</v>
      </c>
      <c r="D185" s="21"/>
      <c r="E185" s="21"/>
      <c r="F185" s="19">
        <v>250000</v>
      </c>
      <c r="G185" s="21">
        <f>SUM(H185+I185+J185)</f>
        <v>0</v>
      </c>
      <c r="H185" s="21"/>
      <c r="I185" s="21"/>
      <c r="J185" s="21"/>
      <c r="K185" s="21">
        <f>SUM(L185+M185+N185)</f>
        <v>0</v>
      </c>
      <c r="L185" s="21"/>
      <c r="M185" s="21"/>
      <c r="N185" s="21"/>
    </row>
    <row r="186" spans="1:14" ht="63" outlineLevel="1">
      <c r="A186" s="12" t="s">
        <v>420</v>
      </c>
      <c r="B186" s="13" t="s">
        <v>421</v>
      </c>
      <c r="C186" s="22">
        <f>SUM(C187)</f>
        <v>2070149.4</v>
      </c>
      <c r="D186" s="22">
        <f aca="true" t="shared" si="73" ref="D186:N186">SUM(D187)</f>
        <v>1517005.48</v>
      </c>
      <c r="E186" s="22">
        <f t="shared" si="73"/>
        <v>553143.92</v>
      </c>
      <c r="F186" s="22">
        <f t="shared" si="73"/>
        <v>0</v>
      </c>
      <c r="G186" s="22">
        <f t="shared" si="73"/>
        <v>2070149.4</v>
      </c>
      <c r="H186" s="22">
        <f t="shared" si="73"/>
        <v>1517005.48</v>
      </c>
      <c r="I186" s="22">
        <f t="shared" si="73"/>
        <v>553143.92</v>
      </c>
      <c r="J186" s="22">
        <f t="shared" si="73"/>
        <v>0</v>
      </c>
      <c r="K186" s="22">
        <f t="shared" si="73"/>
        <v>690049.8</v>
      </c>
      <c r="L186" s="22">
        <f t="shared" si="73"/>
        <v>505668.49</v>
      </c>
      <c r="M186" s="22">
        <f t="shared" si="73"/>
        <v>184381.31</v>
      </c>
      <c r="N186" s="22">
        <f t="shared" si="73"/>
        <v>0</v>
      </c>
    </row>
    <row r="187" spans="1:14" ht="47.25" outlineLevel="2">
      <c r="A187" s="12" t="s">
        <v>422</v>
      </c>
      <c r="B187" s="13" t="s">
        <v>423</v>
      </c>
      <c r="C187" s="22">
        <f aca="true" t="shared" si="74" ref="C187:N188">SUM(C188)</f>
        <v>2070149.4</v>
      </c>
      <c r="D187" s="22">
        <f t="shared" si="74"/>
        <v>1517005.48</v>
      </c>
      <c r="E187" s="22">
        <f t="shared" si="74"/>
        <v>553143.92</v>
      </c>
      <c r="F187" s="22">
        <f t="shared" si="74"/>
        <v>0</v>
      </c>
      <c r="G187" s="22">
        <f t="shared" si="74"/>
        <v>2070149.4</v>
      </c>
      <c r="H187" s="22">
        <f t="shared" si="74"/>
        <v>1517005.48</v>
      </c>
      <c r="I187" s="22">
        <f t="shared" si="74"/>
        <v>553143.92</v>
      </c>
      <c r="J187" s="22">
        <f t="shared" si="74"/>
        <v>0</v>
      </c>
      <c r="K187" s="22">
        <f t="shared" si="74"/>
        <v>690049.8</v>
      </c>
      <c r="L187" s="22">
        <f t="shared" si="74"/>
        <v>505668.49</v>
      </c>
      <c r="M187" s="22">
        <f t="shared" si="74"/>
        <v>184381.31</v>
      </c>
      <c r="N187" s="22">
        <f t="shared" si="74"/>
        <v>0</v>
      </c>
    </row>
    <row r="188" spans="1:14" ht="63" outlineLevel="4">
      <c r="A188" s="12" t="s">
        <v>424</v>
      </c>
      <c r="B188" s="13" t="s">
        <v>425</v>
      </c>
      <c r="C188" s="22">
        <f t="shared" si="74"/>
        <v>2070149.4</v>
      </c>
      <c r="D188" s="22">
        <f t="shared" si="74"/>
        <v>1517005.48</v>
      </c>
      <c r="E188" s="22">
        <f t="shared" si="74"/>
        <v>553143.92</v>
      </c>
      <c r="F188" s="22">
        <f t="shared" si="74"/>
        <v>0</v>
      </c>
      <c r="G188" s="22">
        <f t="shared" si="74"/>
        <v>2070149.4</v>
      </c>
      <c r="H188" s="22">
        <f t="shared" si="74"/>
        <v>1517005.48</v>
      </c>
      <c r="I188" s="22">
        <f t="shared" si="74"/>
        <v>553143.92</v>
      </c>
      <c r="J188" s="22">
        <f t="shared" si="74"/>
        <v>0</v>
      </c>
      <c r="K188" s="22">
        <f t="shared" si="74"/>
        <v>690049.8</v>
      </c>
      <c r="L188" s="22">
        <f t="shared" si="74"/>
        <v>505668.49</v>
      </c>
      <c r="M188" s="22">
        <f t="shared" si="74"/>
        <v>184381.31</v>
      </c>
      <c r="N188" s="22">
        <f t="shared" si="74"/>
        <v>0</v>
      </c>
    </row>
    <row r="189" spans="1:14" ht="78.75" customHeight="1" outlineLevel="5">
      <c r="A189" s="9" t="s">
        <v>426</v>
      </c>
      <c r="B189" s="7" t="s">
        <v>427</v>
      </c>
      <c r="C189" s="21">
        <f>SUM(D189+E189+F189)</f>
        <v>2070149.4</v>
      </c>
      <c r="D189" s="19">
        <v>1517005.48</v>
      </c>
      <c r="E189" s="21">
        <v>553143.92</v>
      </c>
      <c r="F189" s="31"/>
      <c r="G189" s="21">
        <f>SUM(H189+I189+J189)</f>
        <v>2070149.4</v>
      </c>
      <c r="H189" s="21">
        <v>1517005.48</v>
      </c>
      <c r="I189" s="21">
        <v>553143.92</v>
      </c>
      <c r="J189" s="31"/>
      <c r="K189" s="21">
        <f>SUM(L189+M189+N189)</f>
        <v>690049.8</v>
      </c>
      <c r="L189" s="21">
        <v>505668.49</v>
      </c>
      <c r="M189" s="21">
        <v>184381.31</v>
      </c>
      <c r="N189" s="31"/>
    </row>
    <row r="190" spans="1:14" ht="21.75" customHeight="1" outlineLevel="5">
      <c r="A190" s="44" t="s">
        <v>467</v>
      </c>
      <c r="B190" s="45"/>
      <c r="C190" s="22">
        <f>SUM(C8+C50+C68+C72+C85+C90+C106+C115+C132+C139+C166+C178+C182+C186)</f>
        <v>208405186.38000005</v>
      </c>
      <c r="D190" s="22">
        <f>SUM(D8+D50+D68+D72+D85+D90+D106+D115+D132+D139+D166+D178+D182+D186)</f>
        <v>7632368.8100000005</v>
      </c>
      <c r="E190" s="22">
        <f>SUM(E8+E50+E68+E72+E85+E90+E106+E115+E132+E139+E166+E178+E182+E186)</f>
        <v>84811499.29</v>
      </c>
      <c r="F190" s="22">
        <f>SUM(F8+F50+F68+F72+F85+F90+F106+F115+F132+F139+F166+F178+F182+F186)</f>
        <v>115961318.27999999</v>
      </c>
      <c r="G190" s="22">
        <f>SUM(G8+G50+G68+G72+G85+G90+G106+G115+G132+G139+G166+G178+G182+G186)</f>
        <v>129646737.80000001</v>
      </c>
      <c r="H190" s="22">
        <f>SUM(H8+H50+H68+H72+H85+H90+H106+H115+H132+H139+H166+H178+H182+H186)</f>
        <v>6516685.48</v>
      </c>
      <c r="I190" s="22">
        <f>SUM(I8+I50+I68+I72+I85+I90+I106+I115+I132+I139+I166+I178+I182+I186)</f>
        <v>32211184.320000004</v>
      </c>
      <c r="J190" s="22">
        <f>SUM(J8+J50+J68+J72+J85+J90+J106+J115+J132+J139+J166+J178+J182+J186)</f>
        <v>90918868</v>
      </c>
      <c r="K190" s="22">
        <f>SUM(K8+K50+K68+K72+K85+K90+K106+K115+K132+K139+K166+K178+K182+K186)</f>
        <v>115911717.57</v>
      </c>
      <c r="L190" s="22">
        <f>SUM(L8+L50+L68+L72+L85+L90+L106+L115+L132+L139+L166+L178+L182+L186)</f>
        <v>505668.49</v>
      </c>
      <c r="M190" s="22">
        <f>SUM(M8+M50+M68+M72+M85+M90+M106+M115+M132+M139+M166+M178+M182+M186)</f>
        <v>25882646.66</v>
      </c>
      <c r="N190" s="22">
        <f>SUM(N8+N50+N68+N72+N85+N90+N106+N115+N132+N139+N166+N178+N182+N186)</f>
        <v>89523402.42</v>
      </c>
    </row>
    <row r="191" spans="1:14" ht="21.75" customHeight="1" outlineLevel="5">
      <c r="A191" s="23" t="s">
        <v>468</v>
      </c>
      <c r="B191" s="24"/>
      <c r="C191" s="21">
        <f>SUM(C190/C205)*100</f>
        <v>99.01158559668895</v>
      </c>
      <c r="D191" s="21">
        <f>SUM(D190/D205)*100</f>
        <v>99.91803896246304</v>
      </c>
      <c r="E191" s="21">
        <f>SUM(E190/E205)*100</f>
        <v>98.95397267478559</v>
      </c>
      <c r="F191" s="21">
        <f>SUM(F190/F205)*100</f>
        <v>98.99462991593902</v>
      </c>
      <c r="G191" s="21">
        <f>SUM(G190/G205)*100</f>
        <v>99.27689477883906</v>
      </c>
      <c r="H191" s="21">
        <f>SUM(H190/H205)*100</f>
        <v>99.53213986129774</v>
      </c>
      <c r="I191" s="21">
        <f>SUM(I190/I205)*100</f>
        <v>99.98058691116213</v>
      </c>
      <c r="J191" s="21">
        <f>SUM(J190/J205)*100</f>
        <v>99.01180372174888</v>
      </c>
      <c r="K191" s="21">
        <f>SUM(K190/K205)*100</f>
        <v>99.90359338356785</v>
      </c>
      <c r="L191" s="21">
        <f>SUM(L190/L205)*100</f>
        <v>100</v>
      </c>
      <c r="M191" s="21">
        <f>SUM(M190/M205)*100</f>
        <v>99.97584138474822</v>
      </c>
      <c r="N191" s="21">
        <f>SUM(N190/N205)*100</f>
        <v>99.88218099370876</v>
      </c>
    </row>
    <row r="192" spans="1:14" ht="63" outlineLevel="1">
      <c r="A192" s="12" t="s">
        <v>428</v>
      </c>
      <c r="B192" s="13" t="s">
        <v>429</v>
      </c>
      <c r="C192" s="22">
        <f aca="true" t="shared" si="75" ref="C192:N192">SUM(C193)</f>
        <v>2074209.8499999999</v>
      </c>
      <c r="D192" s="22">
        <f t="shared" si="75"/>
        <v>0</v>
      </c>
      <c r="E192" s="22">
        <f t="shared" si="75"/>
        <v>896529.4</v>
      </c>
      <c r="F192" s="22">
        <f t="shared" si="75"/>
        <v>1177680.45</v>
      </c>
      <c r="G192" s="22">
        <f t="shared" si="75"/>
        <v>913678.4</v>
      </c>
      <c r="H192" s="22">
        <f t="shared" si="75"/>
        <v>0</v>
      </c>
      <c r="I192" s="22">
        <f t="shared" si="75"/>
        <v>6254.4</v>
      </c>
      <c r="J192" s="22">
        <f t="shared" si="75"/>
        <v>907424</v>
      </c>
      <c r="K192" s="22">
        <f t="shared" si="75"/>
        <v>111854.4</v>
      </c>
      <c r="L192" s="22">
        <f t="shared" si="75"/>
        <v>0</v>
      </c>
      <c r="M192" s="22">
        <f t="shared" si="75"/>
        <v>6254.4</v>
      </c>
      <c r="N192" s="22">
        <f t="shared" si="75"/>
        <v>105600</v>
      </c>
    </row>
    <row r="193" spans="1:14" ht="18.75" customHeight="1" outlineLevel="2">
      <c r="A193" s="12" t="s">
        <v>430</v>
      </c>
      <c r="B193" s="13" t="s">
        <v>431</v>
      </c>
      <c r="C193" s="22">
        <f>SUM(C194:C200)</f>
        <v>2074209.8499999999</v>
      </c>
      <c r="D193" s="22">
        <f>SUM(D194:D200)</f>
        <v>0</v>
      </c>
      <c r="E193" s="22">
        <f>SUM(E194:E200)</f>
        <v>896529.4</v>
      </c>
      <c r="F193" s="22">
        <f>SUM(F194:F200)</f>
        <v>1177680.45</v>
      </c>
      <c r="G193" s="22">
        <f>SUM(G194:G200)</f>
        <v>913678.4</v>
      </c>
      <c r="H193" s="22">
        <f>SUM(H194:H200)</f>
        <v>0</v>
      </c>
      <c r="I193" s="22">
        <f>SUM(I194:I200)</f>
        <v>6254.4</v>
      </c>
      <c r="J193" s="22">
        <f>SUM(J194:J200)</f>
        <v>907424</v>
      </c>
      <c r="K193" s="22">
        <f>SUM(K194:K200)</f>
        <v>111854.4</v>
      </c>
      <c r="L193" s="22">
        <f>SUM(L194:L200)</f>
        <v>0</v>
      </c>
      <c r="M193" s="22">
        <f>SUM(M194:M200)</f>
        <v>6254.4</v>
      </c>
      <c r="N193" s="22">
        <f>SUM(N194:N200)</f>
        <v>105600</v>
      </c>
    </row>
    <row r="194" spans="1:14" ht="31.5" outlineLevel="5">
      <c r="A194" s="9" t="s">
        <v>432</v>
      </c>
      <c r="B194" s="7" t="s">
        <v>433</v>
      </c>
      <c r="C194" s="21">
        <f aca="true" t="shared" si="76" ref="C194:C200">SUM(D194+E194+F194)</f>
        <v>0</v>
      </c>
      <c r="D194" s="21"/>
      <c r="E194" s="21"/>
      <c r="F194" s="19"/>
      <c r="G194" s="21">
        <f aca="true" t="shared" si="77" ref="G194:G200">SUM(H194+I194+J194)</f>
        <v>801824</v>
      </c>
      <c r="H194" s="21"/>
      <c r="I194" s="21"/>
      <c r="J194" s="21">
        <v>801824</v>
      </c>
      <c r="K194" s="21">
        <f aca="true" t="shared" si="78" ref="K194:K200">SUM(L194+M194+N194)</f>
        <v>0</v>
      </c>
      <c r="L194" s="21"/>
      <c r="M194" s="21"/>
      <c r="N194" s="21"/>
    </row>
    <row r="195" spans="1:14" ht="47.25" outlineLevel="5">
      <c r="A195" s="9" t="s">
        <v>436</v>
      </c>
      <c r="B195" s="7" t="s">
        <v>437</v>
      </c>
      <c r="C195" s="21">
        <f t="shared" si="76"/>
        <v>105600</v>
      </c>
      <c r="D195" s="21"/>
      <c r="E195" s="21"/>
      <c r="F195" s="19">
        <v>105600</v>
      </c>
      <c r="G195" s="21">
        <f t="shared" si="77"/>
        <v>105600</v>
      </c>
      <c r="H195" s="21"/>
      <c r="I195" s="21"/>
      <c r="J195" s="31">
        <v>105600</v>
      </c>
      <c r="K195" s="21">
        <f t="shared" si="78"/>
        <v>105600</v>
      </c>
      <c r="L195" s="21"/>
      <c r="M195" s="21"/>
      <c r="N195" s="31">
        <v>105600</v>
      </c>
    </row>
    <row r="196" spans="1:14" ht="47.25" outlineLevel="5">
      <c r="A196" s="9" t="s">
        <v>438</v>
      </c>
      <c r="B196" s="7" t="s">
        <v>439</v>
      </c>
      <c r="C196" s="21">
        <f t="shared" si="76"/>
        <v>945224</v>
      </c>
      <c r="D196" s="21"/>
      <c r="E196" s="21"/>
      <c r="F196" s="19">
        <v>945224</v>
      </c>
      <c r="G196" s="21">
        <f t="shared" si="77"/>
        <v>0</v>
      </c>
      <c r="H196" s="21"/>
      <c r="I196" s="21"/>
      <c r="J196" s="30"/>
      <c r="K196" s="21">
        <f t="shared" si="78"/>
        <v>0</v>
      </c>
      <c r="L196" s="21"/>
      <c r="M196" s="21"/>
      <c r="N196" s="30"/>
    </row>
    <row r="197" spans="1:14" ht="126" outlineLevel="5">
      <c r="A197" s="9" t="s">
        <v>440</v>
      </c>
      <c r="B197" s="7" t="s">
        <v>441</v>
      </c>
      <c r="C197" s="21">
        <f t="shared" si="76"/>
        <v>80000</v>
      </c>
      <c r="D197" s="21"/>
      <c r="E197" s="21"/>
      <c r="F197" s="19">
        <v>80000</v>
      </c>
      <c r="G197" s="21">
        <f t="shared" si="77"/>
        <v>0</v>
      </c>
      <c r="H197" s="21"/>
      <c r="I197" s="21"/>
      <c r="J197" s="30"/>
      <c r="K197" s="21">
        <f t="shared" si="78"/>
        <v>0</v>
      </c>
      <c r="L197" s="21"/>
      <c r="M197" s="21"/>
      <c r="N197" s="30"/>
    </row>
    <row r="198" spans="1:14" ht="93.75" customHeight="1" outlineLevel="5">
      <c r="A198" s="9" t="s">
        <v>442</v>
      </c>
      <c r="B198" s="7" t="s">
        <v>443</v>
      </c>
      <c r="C198" s="21">
        <f t="shared" si="76"/>
        <v>890275</v>
      </c>
      <c r="D198" s="21"/>
      <c r="E198" s="21">
        <v>890275</v>
      </c>
      <c r="F198" s="30"/>
      <c r="G198" s="21">
        <f t="shared" si="77"/>
        <v>0</v>
      </c>
      <c r="H198" s="21"/>
      <c r="I198" s="21"/>
      <c r="J198" s="30"/>
      <c r="K198" s="21">
        <f t="shared" si="78"/>
        <v>0</v>
      </c>
      <c r="L198" s="21"/>
      <c r="M198" s="21"/>
      <c r="N198" s="30"/>
    </row>
    <row r="199" spans="1:14" ht="47.25" outlineLevel="5">
      <c r="A199" s="9" t="s">
        <v>444</v>
      </c>
      <c r="B199" s="7" t="s">
        <v>445</v>
      </c>
      <c r="C199" s="21">
        <f t="shared" si="76"/>
        <v>6254.4</v>
      </c>
      <c r="D199" s="21"/>
      <c r="E199" s="21">
        <v>6254.4</v>
      </c>
      <c r="F199" s="30"/>
      <c r="G199" s="21">
        <f t="shared" si="77"/>
        <v>6254.4</v>
      </c>
      <c r="H199" s="21"/>
      <c r="I199" s="21">
        <v>6254.4</v>
      </c>
      <c r="J199" s="30"/>
      <c r="K199" s="21">
        <f t="shared" si="78"/>
        <v>6254.4</v>
      </c>
      <c r="L199" s="21"/>
      <c r="M199" s="21">
        <v>6254.4</v>
      </c>
      <c r="N199" s="30"/>
    </row>
    <row r="200" spans="1:14" ht="78.75" outlineLevel="5">
      <c r="A200" s="9" t="s">
        <v>448</v>
      </c>
      <c r="B200" s="32" t="s">
        <v>449</v>
      </c>
      <c r="C200" s="21">
        <f t="shared" si="76"/>
        <v>46856.45</v>
      </c>
      <c r="D200" s="21"/>
      <c r="E200" s="21"/>
      <c r="F200" s="31">
        <v>46856.45</v>
      </c>
      <c r="G200" s="21">
        <f t="shared" si="77"/>
        <v>0</v>
      </c>
      <c r="H200" s="21"/>
      <c r="I200" s="21"/>
      <c r="J200" s="31"/>
      <c r="K200" s="21">
        <f t="shared" si="78"/>
        <v>0</v>
      </c>
      <c r="L200" s="21"/>
      <c r="M200" s="21"/>
      <c r="N200" s="31"/>
    </row>
    <row r="201" spans="1:14" ht="78" customHeight="1" outlineLevel="1">
      <c r="A201" s="12" t="s">
        <v>450</v>
      </c>
      <c r="B201" s="33" t="s">
        <v>451</v>
      </c>
      <c r="C201" s="22">
        <f aca="true" t="shared" si="79" ref="C201:N202">SUM(C202)</f>
        <v>6260.7</v>
      </c>
      <c r="D201" s="22">
        <f t="shared" si="79"/>
        <v>6260.7</v>
      </c>
      <c r="E201" s="22">
        <f t="shared" si="79"/>
        <v>0</v>
      </c>
      <c r="F201" s="22">
        <f t="shared" si="79"/>
        <v>0</v>
      </c>
      <c r="G201" s="22">
        <f t="shared" si="79"/>
        <v>30632.29</v>
      </c>
      <c r="H201" s="22">
        <f t="shared" si="79"/>
        <v>30632.29</v>
      </c>
      <c r="I201" s="22">
        <f t="shared" si="79"/>
        <v>0</v>
      </c>
      <c r="J201" s="22">
        <f t="shared" si="79"/>
        <v>0</v>
      </c>
      <c r="K201" s="22">
        <f t="shared" si="79"/>
        <v>0</v>
      </c>
      <c r="L201" s="22">
        <f t="shared" si="79"/>
        <v>0</v>
      </c>
      <c r="M201" s="22">
        <f t="shared" si="79"/>
        <v>0</v>
      </c>
      <c r="N201" s="22">
        <f t="shared" si="79"/>
        <v>0</v>
      </c>
    </row>
    <row r="202" spans="1:14" ht="17.25" customHeight="1" outlineLevel="2">
      <c r="A202" s="12" t="s">
        <v>430</v>
      </c>
      <c r="B202" s="33" t="s">
        <v>452</v>
      </c>
      <c r="C202" s="22">
        <f t="shared" si="79"/>
        <v>6260.7</v>
      </c>
      <c r="D202" s="22">
        <f t="shared" si="79"/>
        <v>6260.7</v>
      </c>
      <c r="E202" s="22">
        <f t="shared" si="79"/>
        <v>0</v>
      </c>
      <c r="F202" s="22">
        <f t="shared" si="79"/>
        <v>0</v>
      </c>
      <c r="G202" s="22">
        <f t="shared" si="79"/>
        <v>30632.29</v>
      </c>
      <c r="H202" s="22">
        <f t="shared" si="79"/>
        <v>30632.29</v>
      </c>
      <c r="I202" s="22">
        <f t="shared" si="79"/>
        <v>0</v>
      </c>
      <c r="J202" s="22">
        <f t="shared" si="79"/>
        <v>0</v>
      </c>
      <c r="K202" s="22">
        <f t="shared" si="79"/>
        <v>0</v>
      </c>
      <c r="L202" s="22">
        <f t="shared" si="79"/>
        <v>0</v>
      </c>
      <c r="M202" s="22">
        <f t="shared" si="79"/>
        <v>0</v>
      </c>
      <c r="N202" s="22">
        <f t="shared" si="79"/>
        <v>0</v>
      </c>
    </row>
    <row r="203" spans="1:14" ht="63" outlineLevel="5">
      <c r="A203" s="15" t="s">
        <v>453</v>
      </c>
      <c r="B203" s="34" t="s">
        <v>454</v>
      </c>
      <c r="C203" s="26">
        <f>SUM(D203+E203+F203)</f>
        <v>6260.7</v>
      </c>
      <c r="D203" s="26">
        <v>6260.7</v>
      </c>
      <c r="E203" s="26"/>
      <c r="F203" s="35"/>
      <c r="G203" s="26">
        <f>SUM(H203+I203+J203)</f>
        <v>30632.29</v>
      </c>
      <c r="H203" s="26">
        <v>30632.29</v>
      </c>
      <c r="I203" s="26"/>
      <c r="J203" s="35"/>
      <c r="K203" s="26">
        <f>SUM(L203+M203+N203)</f>
        <v>0</v>
      </c>
      <c r="L203" s="26"/>
      <c r="M203" s="26"/>
      <c r="N203" s="35"/>
    </row>
    <row r="204" spans="1:14" ht="30" customHeight="1">
      <c r="A204" s="27" t="s">
        <v>469</v>
      </c>
      <c r="B204" s="28"/>
      <c r="C204" s="29">
        <f>SUM(C192+C201)</f>
        <v>2080470.5499999998</v>
      </c>
      <c r="D204" s="29">
        <f aca="true" t="shared" si="80" ref="D204:N204">SUM(D192+D201)</f>
        <v>6260.7</v>
      </c>
      <c r="E204" s="29">
        <f t="shared" si="80"/>
        <v>896529.4</v>
      </c>
      <c r="F204" s="29">
        <f t="shared" si="80"/>
        <v>1177680.45</v>
      </c>
      <c r="G204" s="29">
        <f t="shared" si="80"/>
        <v>944310.6900000001</v>
      </c>
      <c r="H204" s="29">
        <f t="shared" si="80"/>
        <v>30632.29</v>
      </c>
      <c r="I204" s="29">
        <f t="shared" si="80"/>
        <v>6254.4</v>
      </c>
      <c r="J204" s="29">
        <f t="shared" si="80"/>
        <v>907424</v>
      </c>
      <c r="K204" s="29">
        <f t="shared" si="80"/>
        <v>111854.4</v>
      </c>
      <c r="L204" s="29">
        <f t="shared" si="80"/>
        <v>0</v>
      </c>
      <c r="M204" s="29">
        <f t="shared" si="80"/>
        <v>6254.4</v>
      </c>
      <c r="N204" s="29">
        <f t="shared" si="80"/>
        <v>105600</v>
      </c>
    </row>
    <row r="205" spans="1:14" ht="30" customHeight="1">
      <c r="A205" s="25" t="s">
        <v>470</v>
      </c>
      <c r="B205" s="28"/>
      <c r="C205" s="29">
        <f>SUM(C190+C204)</f>
        <v>210485656.93000007</v>
      </c>
      <c r="D205" s="29">
        <f>SUM(D190+D204)</f>
        <v>7638629.510000001</v>
      </c>
      <c r="E205" s="29">
        <f>SUM(E190+E204)</f>
        <v>85708028.69000001</v>
      </c>
      <c r="F205" s="29">
        <f>SUM(F190+F204)</f>
        <v>117138998.72999999</v>
      </c>
      <c r="G205" s="29">
        <f>SUM(G190+G204)</f>
        <v>130591048.49000001</v>
      </c>
      <c r="H205" s="29">
        <f>SUM(H190+H204)</f>
        <v>6547317.7700000005</v>
      </c>
      <c r="I205" s="29">
        <f>SUM(I190+I204)</f>
        <v>32217438.720000003</v>
      </c>
      <c r="J205" s="29">
        <f>SUM(J190+J204)</f>
        <v>91826292</v>
      </c>
      <c r="K205" s="29">
        <f>SUM(K190+K204)</f>
        <v>116023571.97</v>
      </c>
      <c r="L205" s="29">
        <f>SUM(L190+L204)</f>
        <v>505668.49</v>
      </c>
      <c r="M205" s="29">
        <f>SUM(M190+M204)</f>
        <v>25888901.06</v>
      </c>
      <c r="N205" s="29">
        <f>SUM(N190+N204)</f>
        <v>89629002.42</v>
      </c>
    </row>
  </sheetData>
  <sheetProtection selectLockedCells="1" selectUnlockedCells="1"/>
  <mergeCells count="15">
    <mergeCell ref="C5:F5"/>
    <mergeCell ref="G5:J5"/>
    <mergeCell ref="K5:N5"/>
    <mergeCell ref="C6:C7"/>
    <mergeCell ref="D6:F6"/>
    <mergeCell ref="G6:G7"/>
    <mergeCell ref="H6:J6"/>
    <mergeCell ref="K6:K7"/>
    <mergeCell ref="L6:N6"/>
    <mergeCell ref="A190:B190"/>
    <mergeCell ref="A1:N1"/>
    <mergeCell ref="A2:N2"/>
    <mergeCell ref="A3:N3"/>
    <mergeCell ref="A5:A7"/>
    <mergeCell ref="B5:B7"/>
  </mergeCells>
  <printOptions/>
  <pageMargins left="0.7874015748031497" right="0.1968503937007874" top="0.5905511811023623" bottom="0.1968503937007874" header="0" footer="0"/>
  <pageSetup fitToHeight="0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showGridLines="0" zoomScaleSheetLayoutView="100" zoomScalePageLayoutView="0" workbookViewId="0" topLeftCell="A1">
      <selection activeCell="A18" sqref="A18"/>
    </sheetView>
  </sheetViews>
  <sheetFormatPr defaultColWidth="9.140625" defaultRowHeight="15" outlineLevelRow="5"/>
  <cols>
    <col min="1" max="1" width="43.00390625" style="1" customWidth="1"/>
    <col min="2" max="5" width="12.57421875" style="1" customWidth="1"/>
    <col min="6" max="16384" width="9.140625" style="1" customWidth="1"/>
  </cols>
  <sheetData>
    <row r="1" spans="1:14" ht="18.75">
      <c r="A1" s="46" t="s">
        <v>456</v>
      </c>
      <c r="B1" s="46"/>
      <c r="C1" s="46"/>
      <c r="D1" s="46"/>
      <c r="E1" s="46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47" t="s">
        <v>457</v>
      </c>
      <c r="B2" s="47"/>
      <c r="C2" s="47"/>
      <c r="D2" s="47"/>
      <c r="E2" s="47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47" t="s">
        <v>458</v>
      </c>
      <c r="B3" s="47"/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>
      <c r="A4" s="4"/>
      <c r="B4" s="4"/>
      <c r="C4" s="4"/>
      <c r="D4" s="4"/>
      <c r="E4" s="10" t="s">
        <v>459</v>
      </c>
      <c r="F4" s="4"/>
      <c r="G4" s="4"/>
      <c r="H4" s="4"/>
      <c r="I4" s="4"/>
      <c r="J4" s="4"/>
      <c r="K4" s="4"/>
      <c r="L4" s="4"/>
      <c r="M4" s="4"/>
      <c r="N4" s="4"/>
    </row>
    <row r="5" spans="1:6" ht="34.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2"/>
    </row>
    <row r="6" spans="1:6" ht="63" outlineLevel="1">
      <c r="A6" s="12" t="s">
        <v>5</v>
      </c>
      <c r="B6" s="13" t="s">
        <v>6</v>
      </c>
      <c r="C6" s="14">
        <v>292341801.78</v>
      </c>
      <c r="D6" s="14">
        <v>125931639.16</v>
      </c>
      <c r="E6" s="14">
        <v>125150889.27</v>
      </c>
      <c r="F6" s="2"/>
    </row>
    <row r="7" spans="1:6" ht="15.75" outlineLevel="2">
      <c r="A7" s="12" t="s">
        <v>7</v>
      </c>
      <c r="B7" s="13" t="s">
        <v>8</v>
      </c>
      <c r="C7" s="14">
        <v>44907716.14</v>
      </c>
      <c r="D7" s="14">
        <v>42076321.3</v>
      </c>
      <c r="E7" s="14">
        <v>41944828.27</v>
      </c>
      <c r="F7" s="2"/>
    </row>
    <row r="8" spans="1:6" ht="31.5" outlineLevel="4">
      <c r="A8" s="9" t="s">
        <v>9</v>
      </c>
      <c r="B8" s="7" t="s">
        <v>10</v>
      </c>
      <c r="C8" s="8">
        <v>44907716.14</v>
      </c>
      <c r="D8" s="8">
        <v>42076321.3</v>
      </c>
      <c r="E8" s="8">
        <v>41944828.27</v>
      </c>
      <c r="F8" s="2"/>
    </row>
    <row r="9" spans="1:6" ht="33.75" customHeight="1" outlineLevel="5">
      <c r="A9" s="9" t="s">
        <v>11</v>
      </c>
      <c r="B9" s="7" t="s">
        <v>12</v>
      </c>
      <c r="C9" s="8">
        <v>21788460</v>
      </c>
      <c r="D9" s="8">
        <v>18006201</v>
      </c>
      <c r="E9" s="8">
        <v>16831161.97</v>
      </c>
      <c r="F9" s="2"/>
    </row>
    <row r="10" spans="1:6" ht="189.75" customHeight="1" outlineLevel="5">
      <c r="A10" s="9" t="s">
        <v>13</v>
      </c>
      <c r="B10" s="7" t="s">
        <v>14</v>
      </c>
      <c r="C10" s="8">
        <v>219942</v>
      </c>
      <c r="D10" s="8">
        <v>219942</v>
      </c>
      <c r="E10" s="8">
        <v>219942</v>
      </c>
      <c r="F10" s="2"/>
    </row>
    <row r="11" spans="1:6" ht="123" customHeight="1" outlineLevel="5">
      <c r="A11" s="9" t="s">
        <v>15</v>
      </c>
      <c r="B11" s="7" t="s">
        <v>16</v>
      </c>
      <c r="C11" s="8">
        <v>711389.14</v>
      </c>
      <c r="D11" s="8">
        <v>922452.3</v>
      </c>
      <c r="E11" s="8">
        <v>922452.3</v>
      </c>
      <c r="F11" s="2"/>
    </row>
    <row r="12" spans="1:6" ht="236.25" outlineLevel="5">
      <c r="A12" s="9" t="s">
        <v>17</v>
      </c>
      <c r="B12" s="7" t="s">
        <v>18</v>
      </c>
      <c r="C12" s="8">
        <v>22187925</v>
      </c>
      <c r="D12" s="8">
        <v>22927726</v>
      </c>
      <c r="E12" s="8">
        <v>23971272</v>
      </c>
      <c r="F12" s="2"/>
    </row>
    <row r="13" spans="1:6" ht="31.5" outlineLevel="2">
      <c r="A13" s="12" t="s">
        <v>19</v>
      </c>
      <c r="B13" s="13" t="s">
        <v>20</v>
      </c>
      <c r="C13" s="14">
        <v>229055623.98</v>
      </c>
      <c r="D13" s="14">
        <v>68853780.86</v>
      </c>
      <c r="E13" s="14">
        <v>68255455</v>
      </c>
      <c r="F13" s="2"/>
    </row>
    <row r="14" spans="1:6" ht="31.5" outlineLevel="4">
      <c r="A14" s="9" t="s">
        <v>21</v>
      </c>
      <c r="B14" s="7" t="s">
        <v>22</v>
      </c>
      <c r="C14" s="8">
        <v>71791817.75</v>
      </c>
      <c r="D14" s="8">
        <v>68853780.86</v>
      </c>
      <c r="E14" s="8">
        <v>68255455</v>
      </c>
      <c r="F14" s="2"/>
    </row>
    <row r="15" spans="1:6" ht="47.25" outlineLevel="5">
      <c r="A15" s="9" t="s">
        <v>23</v>
      </c>
      <c r="B15" s="7" t="s">
        <v>24</v>
      </c>
      <c r="C15" s="8">
        <v>17682908</v>
      </c>
      <c r="D15" s="8">
        <v>15156495.86</v>
      </c>
      <c r="E15" s="8">
        <v>12242420</v>
      </c>
      <c r="F15" s="2"/>
    </row>
    <row r="16" spans="1:6" ht="47.25" outlineLevel="5">
      <c r="A16" s="9" t="s">
        <v>25</v>
      </c>
      <c r="B16" s="7" t="s">
        <v>26</v>
      </c>
      <c r="C16" s="8">
        <v>1380500</v>
      </c>
      <c r="D16" s="8">
        <v>1400000</v>
      </c>
      <c r="E16" s="8">
        <v>1350000</v>
      </c>
      <c r="F16" s="2"/>
    </row>
    <row r="17" spans="1:6" ht="129" customHeight="1" outlineLevel="5">
      <c r="A17" s="9" t="s">
        <v>27</v>
      </c>
      <c r="B17" s="7" t="s">
        <v>28</v>
      </c>
      <c r="C17" s="8">
        <v>34714</v>
      </c>
      <c r="D17" s="8">
        <v>34714</v>
      </c>
      <c r="E17" s="8">
        <v>34714</v>
      </c>
      <c r="F17" s="2"/>
    </row>
    <row r="18" spans="1:6" ht="237" customHeight="1" outlineLevel="5">
      <c r="A18" s="9" t="s">
        <v>29</v>
      </c>
      <c r="B18" s="7" t="s">
        <v>30</v>
      </c>
      <c r="C18" s="8">
        <v>50530711</v>
      </c>
      <c r="D18" s="8">
        <v>52262571</v>
      </c>
      <c r="E18" s="8">
        <v>54628321</v>
      </c>
      <c r="F18" s="2"/>
    </row>
    <row r="19" spans="1:6" ht="66" customHeight="1" outlineLevel="5">
      <c r="A19" s="9" t="s">
        <v>31</v>
      </c>
      <c r="B19" s="7" t="s">
        <v>32</v>
      </c>
      <c r="C19" s="8">
        <v>2162984.75</v>
      </c>
      <c r="D19" s="8">
        <v>0</v>
      </c>
      <c r="E19" s="8">
        <v>0</v>
      </c>
      <c r="F19" s="2"/>
    </row>
    <row r="20" spans="1:6" ht="31.5" outlineLevel="4">
      <c r="A20" s="9" t="s">
        <v>33</v>
      </c>
      <c r="B20" s="7" t="s">
        <v>34</v>
      </c>
      <c r="C20" s="8">
        <v>157263806.23</v>
      </c>
      <c r="D20" s="8">
        <v>0</v>
      </c>
      <c r="E20" s="8">
        <v>0</v>
      </c>
      <c r="F20" s="2"/>
    </row>
    <row r="21" spans="1:6" ht="158.25" customHeight="1" outlineLevel="5">
      <c r="A21" s="9" t="s">
        <v>35</v>
      </c>
      <c r="B21" s="7" t="s">
        <v>36</v>
      </c>
      <c r="C21" s="8">
        <v>157263806.23</v>
      </c>
      <c r="D21" s="8">
        <v>0</v>
      </c>
      <c r="E21" s="8">
        <v>0</v>
      </c>
      <c r="F21" s="2"/>
    </row>
    <row r="22" spans="1:6" ht="31.5" outlineLevel="2">
      <c r="A22" s="12" t="s">
        <v>37</v>
      </c>
      <c r="B22" s="13" t="s">
        <v>38</v>
      </c>
      <c r="C22" s="14">
        <v>6503965.66</v>
      </c>
      <c r="D22" s="14">
        <v>4739000</v>
      </c>
      <c r="E22" s="14">
        <v>4810000</v>
      </c>
      <c r="F22" s="2"/>
    </row>
    <row r="23" spans="1:6" ht="33" customHeight="1" outlineLevel="4">
      <c r="A23" s="9" t="s">
        <v>39</v>
      </c>
      <c r="B23" s="7" t="s">
        <v>40</v>
      </c>
      <c r="C23" s="8">
        <v>6503965.66</v>
      </c>
      <c r="D23" s="8">
        <v>4739000</v>
      </c>
      <c r="E23" s="8">
        <v>4810000</v>
      </c>
      <c r="F23" s="2"/>
    </row>
    <row r="24" spans="1:6" ht="47.25" outlineLevel="5">
      <c r="A24" s="9" t="s">
        <v>41</v>
      </c>
      <c r="B24" s="7" t="s">
        <v>42</v>
      </c>
      <c r="C24" s="8">
        <v>5092448.54</v>
      </c>
      <c r="D24" s="8">
        <v>4739000</v>
      </c>
      <c r="E24" s="8">
        <v>4810000</v>
      </c>
      <c r="F24" s="2"/>
    </row>
    <row r="25" spans="1:6" ht="109.5" customHeight="1" outlineLevel="5">
      <c r="A25" s="9" t="s">
        <v>43</v>
      </c>
      <c r="B25" s="7" t="s">
        <v>44</v>
      </c>
      <c r="C25" s="8">
        <v>326188.94</v>
      </c>
      <c r="D25" s="8">
        <v>0</v>
      </c>
      <c r="E25" s="8">
        <v>0</v>
      </c>
      <c r="F25" s="2"/>
    </row>
    <row r="26" spans="1:6" ht="126.75" customHeight="1" outlineLevel="5">
      <c r="A26" s="9" t="s">
        <v>45</v>
      </c>
      <c r="B26" s="7" t="s">
        <v>46</v>
      </c>
      <c r="C26" s="8">
        <v>1071213</v>
      </c>
      <c r="D26" s="8">
        <v>0</v>
      </c>
      <c r="E26" s="8">
        <v>0</v>
      </c>
      <c r="F26" s="2"/>
    </row>
    <row r="27" spans="1:6" ht="92.25" customHeight="1" outlineLevel="5">
      <c r="A27" s="9" t="s">
        <v>47</v>
      </c>
      <c r="B27" s="7" t="s">
        <v>48</v>
      </c>
      <c r="C27" s="8">
        <v>3294.84</v>
      </c>
      <c r="D27" s="8">
        <v>0</v>
      </c>
      <c r="E27" s="8">
        <v>0</v>
      </c>
      <c r="F27" s="2"/>
    </row>
    <row r="28" spans="1:6" ht="110.25" outlineLevel="5">
      <c r="A28" s="9" t="s">
        <v>49</v>
      </c>
      <c r="B28" s="7" t="s">
        <v>50</v>
      </c>
      <c r="C28" s="8">
        <v>10820.34</v>
      </c>
      <c r="D28" s="8">
        <v>0</v>
      </c>
      <c r="E28" s="8">
        <v>0</v>
      </c>
      <c r="F28" s="2"/>
    </row>
    <row r="29" spans="1:6" ht="31.5" outlineLevel="2">
      <c r="A29" s="12" t="s">
        <v>51</v>
      </c>
      <c r="B29" s="13" t="s">
        <v>52</v>
      </c>
      <c r="C29" s="14">
        <v>1036224</v>
      </c>
      <c r="D29" s="14">
        <v>974680</v>
      </c>
      <c r="E29" s="14">
        <v>975300</v>
      </c>
      <c r="F29" s="2"/>
    </row>
    <row r="30" spans="1:6" ht="31.5" outlineLevel="4">
      <c r="A30" s="9" t="s">
        <v>53</v>
      </c>
      <c r="B30" s="7" t="s">
        <v>54</v>
      </c>
      <c r="C30" s="8">
        <v>1036224</v>
      </c>
      <c r="D30" s="8">
        <v>974680</v>
      </c>
      <c r="E30" s="8">
        <v>975300</v>
      </c>
      <c r="F30" s="2"/>
    </row>
    <row r="31" spans="1:6" ht="47.25" outlineLevel="5">
      <c r="A31" s="9" t="s">
        <v>55</v>
      </c>
      <c r="B31" s="7" t="s">
        <v>56</v>
      </c>
      <c r="C31" s="8">
        <v>534954</v>
      </c>
      <c r="D31" s="8">
        <v>425000</v>
      </c>
      <c r="E31" s="8">
        <v>425000</v>
      </c>
      <c r="F31" s="2"/>
    </row>
    <row r="32" spans="1:6" ht="61.5" customHeight="1" outlineLevel="5">
      <c r="A32" s="9" t="s">
        <v>57</v>
      </c>
      <c r="B32" s="7" t="s">
        <v>58</v>
      </c>
      <c r="C32" s="8">
        <v>23100</v>
      </c>
      <c r="D32" s="8">
        <v>23100</v>
      </c>
      <c r="E32" s="8">
        <v>23100</v>
      </c>
      <c r="F32" s="2"/>
    </row>
    <row r="33" spans="1:6" ht="63" outlineLevel="5">
      <c r="A33" s="9" t="s">
        <v>59</v>
      </c>
      <c r="B33" s="7" t="s">
        <v>60</v>
      </c>
      <c r="C33" s="8">
        <v>478170</v>
      </c>
      <c r="D33" s="8">
        <v>526580</v>
      </c>
      <c r="E33" s="8">
        <v>527200</v>
      </c>
      <c r="F33" s="2"/>
    </row>
    <row r="34" spans="1:6" ht="78.75" outlineLevel="2">
      <c r="A34" s="12" t="s">
        <v>61</v>
      </c>
      <c r="B34" s="13" t="s">
        <v>62</v>
      </c>
      <c r="C34" s="14">
        <v>562000</v>
      </c>
      <c r="D34" s="14">
        <v>485000</v>
      </c>
      <c r="E34" s="14">
        <v>482000</v>
      </c>
      <c r="F34" s="2"/>
    </row>
    <row r="35" spans="1:6" ht="63" outlineLevel="4">
      <c r="A35" s="9" t="s">
        <v>63</v>
      </c>
      <c r="B35" s="7" t="s">
        <v>64</v>
      </c>
      <c r="C35" s="8">
        <v>562000</v>
      </c>
      <c r="D35" s="8">
        <v>485000</v>
      </c>
      <c r="E35" s="8">
        <v>482000</v>
      </c>
      <c r="F35" s="2"/>
    </row>
    <row r="36" spans="1:6" ht="47.25" outlineLevel="5">
      <c r="A36" s="9" t="s">
        <v>65</v>
      </c>
      <c r="B36" s="7" t="s">
        <v>66</v>
      </c>
      <c r="C36" s="8">
        <v>450000</v>
      </c>
      <c r="D36" s="8">
        <v>455000</v>
      </c>
      <c r="E36" s="8">
        <v>425000</v>
      </c>
      <c r="F36" s="2"/>
    </row>
    <row r="37" spans="1:6" ht="47.25" outlineLevel="5">
      <c r="A37" s="9" t="s">
        <v>67</v>
      </c>
      <c r="B37" s="7" t="s">
        <v>68</v>
      </c>
      <c r="C37" s="8">
        <v>112000</v>
      </c>
      <c r="D37" s="8">
        <v>30000</v>
      </c>
      <c r="E37" s="8">
        <v>57000</v>
      </c>
      <c r="F37" s="2"/>
    </row>
    <row r="38" spans="1:6" ht="48.75" customHeight="1" outlineLevel="2">
      <c r="A38" s="12" t="s">
        <v>69</v>
      </c>
      <c r="B38" s="13" t="s">
        <v>70</v>
      </c>
      <c r="C38" s="14">
        <v>20000</v>
      </c>
      <c r="D38" s="14">
        <v>20000</v>
      </c>
      <c r="E38" s="14">
        <v>0</v>
      </c>
      <c r="F38" s="2"/>
    </row>
    <row r="39" spans="1:6" ht="62.25" customHeight="1" outlineLevel="4">
      <c r="A39" s="9" t="s">
        <v>71</v>
      </c>
      <c r="B39" s="7" t="s">
        <v>72</v>
      </c>
      <c r="C39" s="8">
        <v>20000</v>
      </c>
      <c r="D39" s="8">
        <v>20000</v>
      </c>
      <c r="E39" s="8">
        <v>0</v>
      </c>
      <c r="F39" s="2"/>
    </row>
    <row r="40" spans="1:6" ht="31.5" outlineLevel="5">
      <c r="A40" s="9" t="s">
        <v>73</v>
      </c>
      <c r="B40" s="7" t="s">
        <v>74</v>
      </c>
      <c r="C40" s="8">
        <v>20000</v>
      </c>
      <c r="D40" s="8">
        <v>20000</v>
      </c>
      <c r="E40" s="8">
        <v>0</v>
      </c>
      <c r="F40" s="2"/>
    </row>
    <row r="41" spans="1:6" ht="15.75" outlineLevel="2">
      <c r="A41" s="12" t="s">
        <v>75</v>
      </c>
      <c r="B41" s="13" t="s">
        <v>76</v>
      </c>
      <c r="C41" s="14">
        <v>110000</v>
      </c>
      <c r="D41" s="14">
        <v>75000</v>
      </c>
      <c r="E41" s="14">
        <v>10000</v>
      </c>
      <c r="F41" s="2"/>
    </row>
    <row r="42" spans="1:6" ht="34.5" customHeight="1" outlineLevel="4">
      <c r="A42" s="9" t="s">
        <v>77</v>
      </c>
      <c r="B42" s="7" t="s">
        <v>78</v>
      </c>
      <c r="C42" s="8">
        <v>110000</v>
      </c>
      <c r="D42" s="8">
        <v>75000</v>
      </c>
      <c r="E42" s="8">
        <v>10000</v>
      </c>
      <c r="F42" s="2"/>
    </row>
    <row r="43" spans="1:6" ht="31.5" outlineLevel="5">
      <c r="A43" s="9" t="s">
        <v>79</v>
      </c>
      <c r="B43" s="7" t="s">
        <v>80</v>
      </c>
      <c r="C43" s="8">
        <v>70000</v>
      </c>
      <c r="D43" s="8">
        <v>50000</v>
      </c>
      <c r="E43" s="8">
        <v>0</v>
      </c>
      <c r="F43" s="2"/>
    </row>
    <row r="44" spans="1:6" ht="31.5" outlineLevel="5">
      <c r="A44" s="9" t="s">
        <v>81</v>
      </c>
      <c r="B44" s="7" t="s">
        <v>82</v>
      </c>
      <c r="C44" s="8">
        <v>30000</v>
      </c>
      <c r="D44" s="8">
        <v>10000</v>
      </c>
      <c r="E44" s="8">
        <v>10000</v>
      </c>
      <c r="F44" s="2"/>
    </row>
    <row r="45" spans="1:6" ht="31.5" outlineLevel="5">
      <c r="A45" s="9" t="s">
        <v>83</v>
      </c>
      <c r="B45" s="7" t="s">
        <v>84</v>
      </c>
      <c r="C45" s="8">
        <v>10000</v>
      </c>
      <c r="D45" s="8">
        <v>15000</v>
      </c>
      <c r="E45" s="8">
        <v>0</v>
      </c>
      <c r="F45" s="2"/>
    </row>
    <row r="46" spans="1:6" ht="63" outlineLevel="2">
      <c r="A46" s="12" t="s">
        <v>85</v>
      </c>
      <c r="B46" s="13" t="s">
        <v>86</v>
      </c>
      <c r="C46" s="14">
        <v>7705272</v>
      </c>
      <c r="D46" s="14">
        <v>6661837</v>
      </c>
      <c r="E46" s="14">
        <v>6753306</v>
      </c>
      <c r="F46" s="2"/>
    </row>
    <row r="47" spans="1:6" ht="75" customHeight="1" outlineLevel="4">
      <c r="A47" s="9" t="s">
        <v>87</v>
      </c>
      <c r="B47" s="7" t="s">
        <v>88</v>
      </c>
      <c r="C47" s="8">
        <v>7705272</v>
      </c>
      <c r="D47" s="8">
        <v>6661837</v>
      </c>
      <c r="E47" s="8">
        <v>6753306</v>
      </c>
      <c r="F47" s="2"/>
    </row>
    <row r="48" spans="1:6" ht="47.25" outlineLevel="5">
      <c r="A48" s="9" t="s">
        <v>89</v>
      </c>
      <c r="B48" s="7" t="s">
        <v>90</v>
      </c>
      <c r="C48" s="8">
        <v>1651906</v>
      </c>
      <c r="D48" s="8">
        <v>1573306</v>
      </c>
      <c r="E48" s="8">
        <v>1573306</v>
      </c>
      <c r="F48" s="2"/>
    </row>
    <row r="49" spans="1:6" ht="63" outlineLevel="5">
      <c r="A49" s="9" t="s">
        <v>91</v>
      </c>
      <c r="B49" s="7" t="s">
        <v>92</v>
      </c>
      <c r="C49" s="8">
        <v>6053366</v>
      </c>
      <c r="D49" s="8">
        <v>5088531</v>
      </c>
      <c r="E49" s="8">
        <v>5180000</v>
      </c>
      <c r="F49" s="2"/>
    </row>
    <row r="50" spans="1:6" ht="15.75" outlineLevel="2">
      <c r="A50" s="12" t="s">
        <v>93</v>
      </c>
      <c r="B50" s="13" t="s">
        <v>94</v>
      </c>
      <c r="C50" s="14">
        <v>171000</v>
      </c>
      <c r="D50" s="14">
        <v>90000</v>
      </c>
      <c r="E50" s="14">
        <v>120000</v>
      </c>
      <c r="F50" s="2"/>
    </row>
    <row r="51" spans="1:6" ht="31.5" outlineLevel="4">
      <c r="A51" s="9" t="s">
        <v>95</v>
      </c>
      <c r="B51" s="7" t="s">
        <v>96</v>
      </c>
      <c r="C51" s="8">
        <v>171000</v>
      </c>
      <c r="D51" s="8">
        <v>90000</v>
      </c>
      <c r="E51" s="8">
        <v>120000</v>
      </c>
      <c r="F51" s="2"/>
    </row>
    <row r="52" spans="1:6" ht="30.75" customHeight="1" outlineLevel="5">
      <c r="A52" s="9" t="s">
        <v>97</v>
      </c>
      <c r="B52" s="7" t="s">
        <v>98</v>
      </c>
      <c r="C52" s="8">
        <v>171000</v>
      </c>
      <c r="D52" s="8">
        <v>90000</v>
      </c>
      <c r="E52" s="8">
        <v>120000</v>
      </c>
      <c r="F52" s="2"/>
    </row>
    <row r="53" spans="1:6" ht="63.75" customHeight="1" outlineLevel="2">
      <c r="A53" s="12" t="s">
        <v>99</v>
      </c>
      <c r="B53" s="13" t="s">
        <v>100</v>
      </c>
      <c r="C53" s="14">
        <v>2270000</v>
      </c>
      <c r="D53" s="14">
        <v>1956020</v>
      </c>
      <c r="E53" s="14">
        <v>1800000</v>
      </c>
      <c r="F53" s="2"/>
    </row>
    <row r="54" spans="1:6" ht="51" customHeight="1" outlineLevel="4">
      <c r="A54" s="9" t="s">
        <v>101</v>
      </c>
      <c r="B54" s="7" t="s">
        <v>102</v>
      </c>
      <c r="C54" s="8">
        <v>2270000</v>
      </c>
      <c r="D54" s="8">
        <v>1956020</v>
      </c>
      <c r="E54" s="8">
        <v>1800000</v>
      </c>
      <c r="F54" s="2"/>
    </row>
    <row r="55" spans="1:6" ht="17.25" customHeight="1" outlineLevel="5">
      <c r="A55" s="9" t="s">
        <v>103</v>
      </c>
      <c r="B55" s="7" t="s">
        <v>104</v>
      </c>
      <c r="C55" s="8">
        <v>2270000</v>
      </c>
      <c r="D55" s="8">
        <v>1956020</v>
      </c>
      <c r="E55" s="8">
        <v>1800000</v>
      </c>
      <c r="F55" s="2"/>
    </row>
    <row r="56" spans="1:6" ht="126" outlineLevel="1">
      <c r="A56" s="12" t="s">
        <v>105</v>
      </c>
      <c r="B56" s="13" t="s">
        <v>106</v>
      </c>
      <c r="C56" s="14">
        <v>1680000</v>
      </c>
      <c r="D56" s="14">
        <v>1515000</v>
      </c>
      <c r="E56" s="14">
        <v>1500000</v>
      </c>
      <c r="F56" s="2"/>
    </row>
    <row r="57" spans="1:6" ht="31.5" outlineLevel="2">
      <c r="A57" s="12" t="s">
        <v>107</v>
      </c>
      <c r="B57" s="13" t="s">
        <v>108</v>
      </c>
      <c r="C57" s="14">
        <v>400000</v>
      </c>
      <c r="D57" s="14">
        <v>0</v>
      </c>
      <c r="E57" s="14">
        <v>0</v>
      </c>
      <c r="F57" s="2"/>
    </row>
    <row r="58" spans="1:6" ht="31.5" outlineLevel="4">
      <c r="A58" s="9" t="s">
        <v>109</v>
      </c>
      <c r="B58" s="7" t="s">
        <v>110</v>
      </c>
      <c r="C58" s="8">
        <v>400000</v>
      </c>
      <c r="D58" s="8">
        <v>0</v>
      </c>
      <c r="E58" s="8">
        <v>0</v>
      </c>
      <c r="F58" s="2"/>
    </row>
    <row r="59" spans="1:6" ht="94.5" outlineLevel="5">
      <c r="A59" s="9" t="s">
        <v>111</v>
      </c>
      <c r="B59" s="7" t="s">
        <v>112</v>
      </c>
      <c r="C59" s="8">
        <v>80000</v>
      </c>
      <c r="D59" s="8">
        <v>0</v>
      </c>
      <c r="E59" s="8">
        <v>0</v>
      </c>
      <c r="F59" s="2"/>
    </row>
    <row r="60" spans="1:6" ht="48.75" customHeight="1" outlineLevel="5">
      <c r="A60" s="9" t="s">
        <v>113</v>
      </c>
      <c r="B60" s="7" t="s">
        <v>114</v>
      </c>
      <c r="C60" s="8">
        <v>320000</v>
      </c>
      <c r="D60" s="8">
        <v>0</v>
      </c>
      <c r="E60" s="8">
        <v>0</v>
      </c>
      <c r="F60" s="2"/>
    </row>
    <row r="61" spans="1:6" ht="47.25" outlineLevel="2">
      <c r="A61" s="12" t="s">
        <v>115</v>
      </c>
      <c r="B61" s="13" t="s">
        <v>116</v>
      </c>
      <c r="C61" s="14">
        <v>240000</v>
      </c>
      <c r="D61" s="14">
        <v>0</v>
      </c>
      <c r="E61" s="14">
        <v>0</v>
      </c>
      <c r="F61" s="2"/>
    </row>
    <row r="62" spans="1:6" ht="47.25" outlineLevel="4">
      <c r="A62" s="9" t="s">
        <v>117</v>
      </c>
      <c r="B62" s="7" t="s">
        <v>118</v>
      </c>
      <c r="C62" s="8">
        <v>240000</v>
      </c>
      <c r="D62" s="8">
        <v>0</v>
      </c>
      <c r="E62" s="8">
        <v>0</v>
      </c>
      <c r="F62" s="2"/>
    </row>
    <row r="63" spans="1:6" ht="109.5" customHeight="1" outlineLevel="5">
      <c r="A63" s="9" t="s">
        <v>119</v>
      </c>
      <c r="B63" s="7" t="s">
        <v>120</v>
      </c>
      <c r="C63" s="8">
        <v>66600</v>
      </c>
      <c r="D63" s="8">
        <v>0</v>
      </c>
      <c r="E63" s="8">
        <v>0</v>
      </c>
      <c r="F63" s="2"/>
    </row>
    <row r="64" spans="1:6" ht="124.5" customHeight="1" outlineLevel="5">
      <c r="A64" s="9" t="s">
        <v>121</v>
      </c>
      <c r="B64" s="7" t="s">
        <v>122</v>
      </c>
      <c r="C64" s="8">
        <v>173400</v>
      </c>
      <c r="D64" s="8">
        <v>0</v>
      </c>
      <c r="E64" s="8">
        <v>0</v>
      </c>
      <c r="F64" s="2"/>
    </row>
    <row r="65" spans="1:6" ht="33" customHeight="1" outlineLevel="2">
      <c r="A65" s="12" t="s">
        <v>123</v>
      </c>
      <c r="B65" s="13" t="s">
        <v>124</v>
      </c>
      <c r="C65" s="14">
        <v>500000</v>
      </c>
      <c r="D65" s="14">
        <v>1000000</v>
      </c>
      <c r="E65" s="14">
        <v>1000000</v>
      </c>
      <c r="F65" s="2"/>
    </row>
    <row r="66" spans="1:6" ht="63" outlineLevel="4">
      <c r="A66" s="9" t="s">
        <v>125</v>
      </c>
      <c r="B66" s="7" t="s">
        <v>126</v>
      </c>
      <c r="C66" s="8">
        <v>500000</v>
      </c>
      <c r="D66" s="8">
        <v>1000000</v>
      </c>
      <c r="E66" s="8">
        <v>1000000</v>
      </c>
      <c r="F66" s="2"/>
    </row>
    <row r="67" spans="1:6" ht="31.5" outlineLevel="5">
      <c r="A67" s="9" t="s">
        <v>127</v>
      </c>
      <c r="B67" s="7" t="s">
        <v>128</v>
      </c>
      <c r="C67" s="8">
        <v>250000</v>
      </c>
      <c r="D67" s="8">
        <v>500000</v>
      </c>
      <c r="E67" s="8">
        <v>500000</v>
      </c>
      <c r="F67" s="2"/>
    </row>
    <row r="68" spans="1:6" ht="94.5" outlineLevel="5">
      <c r="A68" s="9" t="s">
        <v>129</v>
      </c>
      <c r="B68" s="7" t="s">
        <v>130</v>
      </c>
      <c r="C68" s="8">
        <v>250000</v>
      </c>
      <c r="D68" s="8">
        <v>500000</v>
      </c>
      <c r="E68" s="8">
        <v>500000</v>
      </c>
      <c r="F68" s="2"/>
    </row>
    <row r="69" spans="1:6" ht="31.5" outlineLevel="2">
      <c r="A69" s="12" t="s">
        <v>131</v>
      </c>
      <c r="B69" s="13" t="s">
        <v>132</v>
      </c>
      <c r="C69" s="14">
        <v>300000</v>
      </c>
      <c r="D69" s="14">
        <v>300000</v>
      </c>
      <c r="E69" s="14">
        <v>300000</v>
      </c>
      <c r="F69" s="2"/>
    </row>
    <row r="70" spans="1:6" ht="31.5" outlineLevel="4">
      <c r="A70" s="9" t="s">
        <v>133</v>
      </c>
      <c r="B70" s="7" t="s">
        <v>134</v>
      </c>
      <c r="C70" s="8">
        <v>300000</v>
      </c>
      <c r="D70" s="8">
        <v>300000</v>
      </c>
      <c r="E70" s="8">
        <v>300000</v>
      </c>
      <c r="F70" s="2"/>
    </row>
    <row r="71" spans="1:6" ht="15.75" outlineLevel="5">
      <c r="A71" s="9" t="s">
        <v>135</v>
      </c>
      <c r="B71" s="7" t="s">
        <v>136</v>
      </c>
      <c r="C71" s="8">
        <v>250000</v>
      </c>
      <c r="D71" s="8">
        <v>250000</v>
      </c>
      <c r="E71" s="8">
        <v>250000</v>
      </c>
      <c r="F71" s="2"/>
    </row>
    <row r="72" spans="1:6" ht="31.5" outlineLevel="5">
      <c r="A72" s="9" t="s">
        <v>137</v>
      </c>
      <c r="B72" s="7" t="s">
        <v>138</v>
      </c>
      <c r="C72" s="8">
        <v>50000</v>
      </c>
      <c r="D72" s="8">
        <v>50000</v>
      </c>
      <c r="E72" s="8">
        <v>50000</v>
      </c>
      <c r="F72" s="2"/>
    </row>
    <row r="73" spans="1:6" ht="31.5" customHeight="1" outlineLevel="2">
      <c r="A73" s="12" t="s">
        <v>139</v>
      </c>
      <c r="B73" s="13" t="s">
        <v>140</v>
      </c>
      <c r="C73" s="14">
        <v>240000</v>
      </c>
      <c r="D73" s="14">
        <v>215000</v>
      </c>
      <c r="E73" s="14">
        <v>200000</v>
      </c>
      <c r="F73" s="2"/>
    </row>
    <row r="74" spans="1:6" ht="47.25" outlineLevel="4">
      <c r="A74" s="9" t="s">
        <v>141</v>
      </c>
      <c r="B74" s="7" t="s">
        <v>142</v>
      </c>
      <c r="C74" s="8">
        <v>240000</v>
      </c>
      <c r="D74" s="8">
        <v>215000</v>
      </c>
      <c r="E74" s="8">
        <v>200000</v>
      </c>
      <c r="F74" s="2"/>
    </row>
    <row r="75" spans="1:6" ht="31.5" outlineLevel="5">
      <c r="A75" s="9" t="s">
        <v>143</v>
      </c>
      <c r="B75" s="7" t="s">
        <v>144</v>
      </c>
      <c r="C75" s="8">
        <v>100000</v>
      </c>
      <c r="D75" s="8">
        <v>75000</v>
      </c>
      <c r="E75" s="8">
        <v>100000</v>
      </c>
      <c r="F75" s="2"/>
    </row>
    <row r="76" spans="1:6" ht="63" outlineLevel="5">
      <c r="A76" s="9" t="s">
        <v>145</v>
      </c>
      <c r="B76" s="7" t="s">
        <v>146</v>
      </c>
      <c r="C76" s="8">
        <v>140000</v>
      </c>
      <c r="D76" s="8">
        <v>140000</v>
      </c>
      <c r="E76" s="8">
        <v>100000</v>
      </c>
      <c r="F76" s="2"/>
    </row>
    <row r="77" spans="1:6" ht="78.75" outlineLevel="1">
      <c r="A77" s="12" t="s">
        <v>147</v>
      </c>
      <c r="B77" s="13" t="s">
        <v>148</v>
      </c>
      <c r="C77" s="14">
        <v>70000</v>
      </c>
      <c r="D77" s="14">
        <v>76800</v>
      </c>
      <c r="E77" s="14">
        <v>76800</v>
      </c>
      <c r="F77" s="2"/>
    </row>
    <row r="78" spans="1:6" ht="47.25" outlineLevel="2">
      <c r="A78" s="12" t="s">
        <v>149</v>
      </c>
      <c r="B78" s="13" t="s">
        <v>150</v>
      </c>
      <c r="C78" s="14">
        <v>70000</v>
      </c>
      <c r="D78" s="14">
        <v>76800</v>
      </c>
      <c r="E78" s="14">
        <v>76800</v>
      </c>
      <c r="F78" s="2"/>
    </row>
    <row r="79" spans="1:6" ht="47.25" outlineLevel="4">
      <c r="A79" s="9" t="s">
        <v>151</v>
      </c>
      <c r="B79" s="7" t="s">
        <v>152</v>
      </c>
      <c r="C79" s="8">
        <v>70000</v>
      </c>
      <c r="D79" s="8">
        <v>76800</v>
      </c>
      <c r="E79" s="8">
        <v>76800</v>
      </c>
      <c r="F79" s="2"/>
    </row>
    <row r="80" spans="1:6" ht="31.5" outlineLevel="5">
      <c r="A80" s="9" t="s">
        <v>153</v>
      </c>
      <c r="B80" s="7" t="s">
        <v>154</v>
      </c>
      <c r="C80" s="8">
        <v>70000</v>
      </c>
      <c r="D80" s="8">
        <v>0</v>
      </c>
      <c r="E80" s="8">
        <v>0</v>
      </c>
      <c r="F80" s="2"/>
    </row>
    <row r="81" spans="1:6" ht="78.75" outlineLevel="5">
      <c r="A81" s="9" t="s">
        <v>155</v>
      </c>
      <c r="B81" s="7" t="s">
        <v>156</v>
      </c>
      <c r="C81" s="8">
        <v>0</v>
      </c>
      <c r="D81" s="8">
        <v>76800</v>
      </c>
      <c r="E81" s="8">
        <v>76800</v>
      </c>
      <c r="F81" s="2"/>
    </row>
    <row r="82" spans="1:6" ht="63" outlineLevel="1">
      <c r="A82" s="12" t="s">
        <v>157</v>
      </c>
      <c r="B82" s="13" t="s">
        <v>158</v>
      </c>
      <c r="C82" s="14">
        <v>571042</v>
      </c>
      <c r="D82" s="14">
        <v>371912</v>
      </c>
      <c r="E82" s="14">
        <v>291912</v>
      </c>
      <c r="F82" s="2"/>
    </row>
    <row r="83" spans="1:6" ht="47.25" outlineLevel="2">
      <c r="A83" s="12" t="s">
        <v>159</v>
      </c>
      <c r="B83" s="13" t="s">
        <v>160</v>
      </c>
      <c r="C83" s="14">
        <v>20846</v>
      </c>
      <c r="D83" s="14">
        <v>11912</v>
      </c>
      <c r="E83" s="14">
        <v>11912</v>
      </c>
      <c r="F83" s="2"/>
    </row>
    <row r="84" spans="1:6" ht="63" outlineLevel="4">
      <c r="A84" s="9" t="s">
        <v>161</v>
      </c>
      <c r="B84" s="7" t="s">
        <v>162</v>
      </c>
      <c r="C84" s="8">
        <v>20846</v>
      </c>
      <c r="D84" s="8">
        <v>11912</v>
      </c>
      <c r="E84" s="8">
        <v>11912</v>
      </c>
      <c r="F84" s="2"/>
    </row>
    <row r="85" spans="1:6" ht="156" customHeight="1" outlineLevel="5">
      <c r="A85" s="9" t="s">
        <v>163</v>
      </c>
      <c r="B85" s="7" t="s">
        <v>164</v>
      </c>
      <c r="C85" s="8">
        <v>20846</v>
      </c>
      <c r="D85" s="8">
        <v>11912</v>
      </c>
      <c r="E85" s="8">
        <v>11912</v>
      </c>
      <c r="F85" s="2"/>
    </row>
    <row r="86" spans="1:6" ht="63" outlineLevel="2">
      <c r="A86" s="12" t="s">
        <v>165</v>
      </c>
      <c r="B86" s="13" t="s">
        <v>166</v>
      </c>
      <c r="C86" s="14">
        <v>70196</v>
      </c>
      <c r="D86" s="14">
        <v>0</v>
      </c>
      <c r="E86" s="14">
        <v>0</v>
      </c>
      <c r="F86" s="2"/>
    </row>
    <row r="87" spans="1:6" ht="63" outlineLevel="4">
      <c r="A87" s="9" t="s">
        <v>167</v>
      </c>
      <c r="B87" s="7" t="s">
        <v>168</v>
      </c>
      <c r="C87" s="8">
        <v>70196</v>
      </c>
      <c r="D87" s="8">
        <v>0</v>
      </c>
      <c r="E87" s="8">
        <v>0</v>
      </c>
      <c r="F87" s="2"/>
    </row>
    <row r="88" spans="1:6" ht="163.5" customHeight="1" outlineLevel="5">
      <c r="A88" s="9" t="s">
        <v>169</v>
      </c>
      <c r="B88" s="7" t="s">
        <v>170</v>
      </c>
      <c r="C88" s="8">
        <v>70196</v>
      </c>
      <c r="D88" s="8">
        <v>0</v>
      </c>
      <c r="E88" s="8">
        <v>0</v>
      </c>
      <c r="F88" s="2"/>
    </row>
    <row r="89" spans="1:6" ht="48" customHeight="1" outlineLevel="2">
      <c r="A89" s="12" t="s">
        <v>171</v>
      </c>
      <c r="B89" s="13" t="s">
        <v>172</v>
      </c>
      <c r="C89" s="14">
        <v>300000</v>
      </c>
      <c r="D89" s="14">
        <v>300000</v>
      </c>
      <c r="E89" s="14">
        <v>200000</v>
      </c>
      <c r="F89" s="2"/>
    </row>
    <row r="90" spans="1:6" ht="48" customHeight="1" outlineLevel="4">
      <c r="A90" s="9" t="s">
        <v>173</v>
      </c>
      <c r="B90" s="7" t="s">
        <v>174</v>
      </c>
      <c r="C90" s="8">
        <v>300000</v>
      </c>
      <c r="D90" s="8">
        <v>300000</v>
      </c>
      <c r="E90" s="8">
        <v>200000</v>
      </c>
      <c r="F90" s="2"/>
    </row>
    <row r="91" spans="1:6" ht="47.25" outlineLevel="5">
      <c r="A91" s="9" t="s">
        <v>175</v>
      </c>
      <c r="B91" s="7" t="s">
        <v>176</v>
      </c>
      <c r="C91" s="8">
        <v>300000</v>
      </c>
      <c r="D91" s="8">
        <v>300000</v>
      </c>
      <c r="E91" s="8">
        <v>200000</v>
      </c>
      <c r="F91" s="2"/>
    </row>
    <row r="92" spans="1:6" ht="31.5" outlineLevel="2">
      <c r="A92" s="12" t="s">
        <v>177</v>
      </c>
      <c r="B92" s="13" t="s">
        <v>178</v>
      </c>
      <c r="C92" s="14">
        <v>80000</v>
      </c>
      <c r="D92" s="14">
        <v>60000</v>
      </c>
      <c r="E92" s="14">
        <v>80000</v>
      </c>
      <c r="F92" s="2"/>
    </row>
    <row r="93" spans="1:6" ht="48" customHeight="1" outlineLevel="4">
      <c r="A93" s="9" t="s">
        <v>179</v>
      </c>
      <c r="B93" s="7" t="s">
        <v>180</v>
      </c>
      <c r="C93" s="8">
        <v>80000</v>
      </c>
      <c r="D93" s="8">
        <v>60000</v>
      </c>
      <c r="E93" s="8">
        <v>80000</v>
      </c>
      <c r="F93" s="2"/>
    </row>
    <row r="94" spans="1:6" ht="15.75" outlineLevel="5">
      <c r="A94" s="9" t="s">
        <v>181</v>
      </c>
      <c r="B94" s="7" t="s">
        <v>182</v>
      </c>
      <c r="C94" s="8">
        <v>0</v>
      </c>
      <c r="D94" s="8">
        <v>60000</v>
      </c>
      <c r="E94" s="8">
        <v>80000</v>
      </c>
      <c r="F94" s="2"/>
    </row>
    <row r="95" spans="1:6" ht="31.5" outlineLevel="5">
      <c r="A95" s="9" t="s">
        <v>183</v>
      </c>
      <c r="B95" s="7" t="s">
        <v>184</v>
      </c>
      <c r="C95" s="8">
        <v>80000</v>
      </c>
      <c r="D95" s="8">
        <v>0</v>
      </c>
      <c r="E95" s="8">
        <v>0</v>
      </c>
      <c r="F95" s="2"/>
    </row>
    <row r="96" spans="1:6" ht="63" outlineLevel="2">
      <c r="A96" s="12" t="s">
        <v>185</v>
      </c>
      <c r="B96" s="13" t="s">
        <v>186</v>
      </c>
      <c r="C96" s="14">
        <v>100000</v>
      </c>
      <c r="D96" s="14">
        <v>0</v>
      </c>
      <c r="E96" s="14">
        <v>0</v>
      </c>
      <c r="F96" s="2"/>
    </row>
    <row r="97" spans="1:6" ht="49.5" customHeight="1" outlineLevel="4">
      <c r="A97" s="9" t="s">
        <v>187</v>
      </c>
      <c r="B97" s="7" t="s">
        <v>188</v>
      </c>
      <c r="C97" s="8">
        <v>100000</v>
      </c>
      <c r="D97" s="8">
        <v>0</v>
      </c>
      <c r="E97" s="8">
        <v>0</v>
      </c>
      <c r="F97" s="2"/>
    </row>
    <row r="98" spans="1:6" ht="31.5" outlineLevel="5">
      <c r="A98" s="9" t="s">
        <v>189</v>
      </c>
      <c r="B98" s="7" t="s">
        <v>190</v>
      </c>
      <c r="C98" s="8">
        <v>100000</v>
      </c>
      <c r="D98" s="8">
        <v>0</v>
      </c>
      <c r="E98" s="8">
        <v>0</v>
      </c>
      <c r="F98" s="2"/>
    </row>
    <row r="99" spans="1:6" ht="63.75" customHeight="1" outlineLevel="1">
      <c r="A99" s="12" t="s">
        <v>191</v>
      </c>
      <c r="B99" s="13" t="s">
        <v>192</v>
      </c>
      <c r="C99" s="14">
        <v>2658700</v>
      </c>
      <c r="D99" s="14">
        <v>1655200</v>
      </c>
      <c r="E99" s="14">
        <v>1833500</v>
      </c>
      <c r="F99" s="2"/>
    </row>
    <row r="100" spans="1:6" ht="64.5" customHeight="1" outlineLevel="2">
      <c r="A100" s="12" t="s">
        <v>193</v>
      </c>
      <c r="B100" s="13" t="s">
        <v>194</v>
      </c>
      <c r="C100" s="14">
        <v>2658700</v>
      </c>
      <c r="D100" s="14">
        <v>1655200</v>
      </c>
      <c r="E100" s="14">
        <v>1833500</v>
      </c>
      <c r="F100" s="2"/>
    </row>
    <row r="101" spans="1:6" ht="62.25" customHeight="1" outlineLevel="4">
      <c r="A101" s="9" t="s">
        <v>195</v>
      </c>
      <c r="B101" s="7" t="s">
        <v>196</v>
      </c>
      <c r="C101" s="8">
        <v>2658700</v>
      </c>
      <c r="D101" s="8">
        <v>1655200</v>
      </c>
      <c r="E101" s="8">
        <v>1833500</v>
      </c>
      <c r="F101" s="2"/>
    </row>
    <row r="102" spans="1:6" ht="63" outlineLevel="5">
      <c r="A102" s="9" t="s">
        <v>197</v>
      </c>
      <c r="B102" s="7" t="s">
        <v>198</v>
      </c>
      <c r="C102" s="8">
        <v>2408700</v>
      </c>
      <c r="D102" s="8">
        <v>1655200</v>
      </c>
      <c r="E102" s="8">
        <v>1833500</v>
      </c>
      <c r="F102" s="2"/>
    </row>
    <row r="103" spans="1:6" ht="126" outlineLevel="5">
      <c r="A103" s="9" t="s">
        <v>199</v>
      </c>
      <c r="B103" s="7" t="s">
        <v>200</v>
      </c>
      <c r="C103" s="8">
        <v>250000</v>
      </c>
      <c r="D103" s="8">
        <v>0</v>
      </c>
      <c r="E103" s="8">
        <v>0</v>
      </c>
      <c r="F103" s="2"/>
    </row>
    <row r="104" spans="1:6" ht="63" outlineLevel="1">
      <c r="A104" s="12" t="s">
        <v>201</v>
      </c>
      <c r="B104" s="13" t="s">
        <v>202</v>
      </c>
      <c r="C104" s="14">
        <v>787967</v>
      </c>
      <c r="D104" s="14">
        <v>724486</v>
      </c>
      <c r="E104" s="14">
        <v>668486</v>
      </c>
      <c r="F104" s="2"/>
    </row>
    <row r="105" spans="1:6" ht="47.25" outlineLevel="2">
      <c r="A105" s="12" t="s">
        <v>203</v>
      </c>
      <c r="B105" s="13" t="s">
        <v>204</v>
      </c>
      <c r="C105" s="14">
        <v>478967</v>
      </c>
      <c r="D105" s="14">
        <v>451486</v>
      </c>
      <c r="E105" s="14">
        <v>451486</v>
      </c>
      <c r="F105" s="2"/>
    </row>
    <row r="106" spans="1:6" ht="47.25" outlineLevel="4">
      <c r="A106" s="9" t="s">
        <v>205</v>
      </c>
      <c r="B106" s="7" t="s">
        <v>206</v>
      </c>
      <c r="C106" s="8">
        <v>80000</v>
      </c>
      <c r="D106" s="8">
        <v>65000</v>
      </c>
      <c r="E106" s="8">
        <v>65000</v>
      </c>
      <c r="F106" s="2"/>
    </row>
    <row r="107" spans="1:6" ht="64.5" customHeight="1" outlineLevel="5">
      <c r="A107" s="9" t="s">
        <v>207</v>
      </c>
      <c r="B107" s="7" t="s">
        <v>208</v>
      </c>
      <c r="C107" s="8">
        <v>0</v>
      </c>
      <c r="D107" s="8">
        <v>30000</v>
      </c>
      <c r="E107" s="8">
        <v>30000</v>
      </c>
      <c r="F107" s="2"/>
    </row>
    <row r="108" spans="1:6" ht="63" outlineLevel="5">
      <c r="A108" s="9" t="s">
        <v>209</v>
      </c>
      <c r="B108" s="7" t="s">
        <v>210</v>
      </c>
      <c r="C108" s="8">
        <v>0</v>
      </c>
      <c r="D108" s="8">
        <v>35000</v>
      </c>
      <c r="E108" s="8">
        <v>35000</v>
      </c>
      <c r="F108" s="2"/>
    </row>
    <row r="109" spans="1:6" ht="59.25" customHeight="1" outlineLevel="5">
      <c r="A109" s="9" t="s">
        <v>211</v>
      </c>
      <c r="B109" s="7" t="s">
        <v>212</v>
      </c>
      <c r="C109" s="8">
        <v>80000</v>
      </c>
      <c r="D109" s="8">
        <v>0</v>
      </c>
      <c r="E109" s="8">
        <v>0</v>
      </c>
      <c r="F109" s="2"/>
    </row>
    <row r="110" spans="1:6" ht="48.75" customHeight="1" outlineLevel="4">
      <c r="A110" s="9" t="s">
        <v>213</v>
      </c>
      <c r="B110" s="7" t="s">
        <v>214</v>
      </c>
      <c r="C110" s="8">
        <v>398967</v>
      </c>
      <c r="D110" s="8">
        <v>386486</v>
      </c>
      <c r="E110" s="8">
        <v>386486</v>
      </c>
      <c r="F110" s="2"/>
    </row>
    <row r="111" spans="1:6" ht="81" customHeight="1" outlineLevel="5">
      <c r="A111" s="9" t="s">
        <v>215</v>
      </c>
      <c r="B111" s="7" t="s">
        <v>216</v>
      </c>
      <c r="C111" s="8">
        <v>0</v>
      </c>
      <c r="D111" s="8">
        <v>10000</v>
      </c>
      <c r="E111" s="8">
        <v>10000</v>
      </c>
      <c r="F111" s="2"/>
    </row>
    <row r="112" spans="1:6" ht="78.75" outlineLevel="5">
      <c r="A112" s="9" t="s">
        <v>217</v>
      </c>
      <c r="B112" s="7" t="s">
        <v>218</v>
      </c>
      <c r="C112" s="8">
        <v>0</v>
      </c>
      <c r="D112" s="8">
        <v>15000</v>
      </c>
      <c r="E112" s="8">
        <v>15000</v>
      </c>
      <c r="F112" s="2"/>
    </row>
    <row r="113" spans="1:6" ht="63.75" customHeight="1" outlineLevel="5">
      <c r="A113" s="9" t="s">
        <v>211</v>
      </c>
      <c r="B113" s="7" t="s">
        <v>219</v>
      </c>
      <c r="C113" s="8">
        <v>25000</v>
      </c>
      <c r="D113" s="8">
        <v>0</v>
      </c>
      <c r="E113" s="8">
        <v>0</v>
      </c>
      <c r="F113" s="2"/>
    </row>
    <row r="114" spans="1:6" ht="63" outlineLevel="5">
      <c r="A114" s="9" t="s">
        <v>220</v>
      </c>
      <c r="B114" s="7" t="s">
        <v>221</v>
      </c>
      <c r="C114" s="8">
        <v>373967</v>
      </c>
      <c r="D114" s="8">
        <v>361486</v>
      </c>
      <c r="E114" s="8">
        <v>361486</v>
      </c>
      <c r="F114" s="2"/>
    </row>
    <row r="115" spans="1:6" ht="94.5" outlineLevel="2">
      <c r="A115" s="12" t="s">
        <v>222</v>
      </c>
      <c r="B115" s="13" t="s">
        <v>223</v>
      </c>
      <c r="C115" s="14">
        <v>25000</v>
      </c>
      <c r="D115" s="14">
        <v>40000</v>
      </c>
      <c r="E115" s="14">
        <v>40000</v>
      </c>
      <c r="F115" s="2"/>
    </row>
    <row r="116" spans="1:6" ht="30" customHeight="1" outlineLevel="4">
      <c r="A116" s="9" t="s">
        <v>224</v>
      </c>
      <c r="B116" s="7" t="s">
        <v>225</v>
      </c>
      <c r="C116" s="8">
        <v>25000</v>
      </c>
      <c r="D116" s="8">
        <v>40000</v>
      </c>
      <c r="E116" s="8">
        <v>40000</v>
      </c>
      <c r="F116" s="2"/>
    </row>
    <row r="117" spans="1:6" ht="81" customHeight="1" outlineLevel="5">
      <c r="A117" s="9" t="s">
        <v>226</v>
      </c>
      <c r="B117" s="7" t="s">
        <v>227</v>
      </c>
      <c r="C117" s="8">
        <v>0</v>
      </c>
      <c r="D117" s="8">
        <v>20000</v>
      </c>
      <c r="E117" s="8">
        <v>20000</v>
      </c>
      <c r="F117" s="2"/>
    </row>
    <row r="118" spans="1:6" ht="63" outlineLevel="5">
      <c r="A118" s="9" t="s">
        <v>228</v>
      </c>
      <c r="B118" s="7" t="s">
        <v>229</v>
      </c>
      <c r="C118" s="8">
        <v>0</v>
      </c>
      <c r="D118" s="8">
        <v>20000</v>
      </c>
      <c r="E118" s="8">
        <v>20000</v>
      </c>
      <c r="F118" s="2"/>
    </row>
    <row r="119" spans="1:6" ht="63" customHeight="1" outlineLevel="5">
      <c r="A119" s="9" t="s">
        <v>211</v>
      </c>
      <c r="B119" s="7" t="s">
        <v>230</v>
      </c>
      <c r="C119" s="8">
        <v>25000</v>
      </c>
      <c r="D119" s="8">
        <v>0</v>
      </c>
      <c r="E119" s="8">
        <v>0</v>
      </c>
      <c r="F119" s="2"/>
    </row>
    <row r="120" spans="1:6" ht="63" customHeight="1" outlineLevel="2">
      <c r="A120" s="12" t="s">
        <v>231</v>
      </c>
      <c r="B120" s="13" t="s">
        <v>232</v>
      </c>
      <c r="C120" s="14">
        <v>284000</v>
      </c>
      <c r="D120" s="14">
        <v>233000</v>
      </c>
      <c r="E120" s="14">
        <v>177000</v>
      </c>
      <c r="F120" s="2"/>
    </row>
    <row r="121" spans="1:6" ht="48" customHeight="1" outlineLevel="4">
      <c r="A121" s="9" t="s">
        <v>233</v>
      </c>
      <c r="B121" s="7" t="s">
        <v>234</v>
      </c>
      <c r="C121" s="8">
        <v>284000</v>
      </c>
      <c r="D121" s="8">
        <v>233000</v>
      </c>
      <c r="E121" s="8">
        <v>177000</v>
      </c>
      <c r="F121" s="2"/>
    </row>
    <row r="122" spans="1:6" ht="94.5" outlineLevel="5">
      <c r="A122" s="9" t="s">
        <v>235</v>
      </c>
      <c r="B122" s="7" t="s">
        <v>236</v>
      </c>
      <c r="C122" s="8">
        <v>72000</v>
      </c>
      <c r="D122" s="8">
        <v>72000</v>
      </c>
      <c r="E122" s="8">
        <v>72000</v>
      </c>
      <c r="F122" s="2"/>
    </row>
    <row r="123" spans="1:6" ht="81" customHeight="1" outlineLevel="5">
      <c r="A123" s="9" t="s">
        <v>237</v>
      </c>
      <c r="B123" s="7" t="s">
        <v>238</v>
      </c>
      <c r="C123" s="8">
        <v>40000</v>
      </c>
      <c r="D123" s="8">
        <v>40000</v>
      </c>
      <c r="E123" s="8">
        <v>20000</v>
      </c>
      <c r="F123" s="2"/>
    </row>
    <row r="124" spans="1:6" ht="126" outlineLevel="5">
      <c r="A124" s="9" t="s">
        <v>239</v>
      </c>
      <c r="B124" s="7" t="s">
        <v>240</v>
      </c>
      <c r="C124" s="8">
        <v>72000</v>
      </c>
      <c r="D124" s="8">
        <v>36000</v>
      </c>
      <c r="E124" s="8">
        <v>0</v>
      </c>
      <c r="F124" s="2"/>
    </row>
    <row r="125" spans="1:6" ht="78.75" outlineLevel="5">
      <c r="A125" s="9" t="s">
        <v>241</v>
      </c>
      <c r="B125" s="7" t="s">
        <v>242</v>
      </c>
      <c r="C125" s="8">
        <v>100000</v>
      </c>
      <c r="D125" s="8">
        <v>85000</v>
      </c>
      <c r="E125" s="8">
        <v>85000</v>
      </c>
      <c r="F125" s="2"/>
    </row>
    <row r="126" spans="1:6" ht="63" outlineLevel="1">
      <c r="A126" s="12" t="s">
        <v>243</v>
      </c>
      <c r="B126" s="13" t="s">
        <v>244</v>
      </c>
      <c r="C126" s="14">
        <v>2554200</v>
      </c>
      <c r="D126" s="14">
        <v>1874008</v>
      </c>
      <c r="E126" s="14">
        <v>2288600</v>
      </c>
      <c r="F126" s="2"/>
    </row>
    <row r="127" spans="1:6" ht="127.5" customHeight="1" outlineLevel="2">
      <c r="A127" s="12" t="s">
        <v>245</v>
      </c>
      <c r="B127" s="13" t="s">
        <v>246</v>
      </c>
      <c r="C127" s="14">
        <v>2524200</v>
      </c>
      <c r="D127" s="14">
        <v>1874008</v>
      </c>
      <c r="E127" s="14">
        <v>2288600</v>
      </c>
      <c r="F127" s="2"/>
    </row>
    <row r="128" spans="1:6" ht="47.25" outlineLevel="4">
      <c r="A128" s="9" t="s">
        <v>247</v>
      </c>
      <c r="B128" s="7" t="s">
        <v>248</v>
      </c>
      <c r="C128" s="8">
        <v>2524200</v>
      </c>
      <c r="D128" s="8">
        <v>1874008</v>
      </c>
      <c r="E128" s="8">
        <v>2288600</v>
      </c>
      <c r="F128" s="2"/>
    </row>
    <row r="129" spans="1:6" ht="94.5" outlineLevel="5">
      <c r="A129" s="9" t="s">
        <v>249</v>
      </c>
      <c r="B129" s="7" t="s">
        <v>250</v>
      </c>
      <c r="C129" s="8">
        <v>2242063</v>
      </c>
      <c r="D129" s="8">
        <v>1688708</v>
      </c>
      <c r="E129" s="8">
        <v>1993300</v>
      </c>
      <c r="F129" s="2"/>
    </row>
    <row r="130" spans="1:6" ht="141.75" outlineLevel="5">
      <c r="A130" s="9" t="s">
        <v>251</v>
      </c>
      <c r="B130" s="7" t="s">
        <v>252</v>
      </c>
      <c r="C130" s="8">
        <v>282137</v>
      </c>
      <c r="D130" s="8">
        <v>185300</v>
      </c>
      <c r="E130" s="8">
        <v>295300</v>
      </c>
      <c r="F130" s="2"/>
    </row>
    <row r="131" spans="1:6" ht="47.25" outlineLevel="2">
      <c r="A131" s="12" t="s">
        <v>253</v>
      </c>
      <c r="B131" s="13" t="s">
        <v>254</v>
      </c>
      <c r="C131" s="14">
        <v>30000</v>
      </c>
      <c r="D131" s="14">
        <v>0</v>
      </c>
      <c r="E131" s="14">
        <v>0</v>
      </c>
      <c r="F131" s="2"/>
    </row>
    <row r="132" spans="1:6" ht="48.75" customHeight="1" outlineLevel="4">
      <c r="A132" s="9" t="s">
        <v>255</v>
      </c>
      <c r="B132" s="7" t="s">
        <v>256</v>
      </c>
      <c r="C132" s="8">
        <v>30000</v>
      </c>
      <c r="D132" s="8">
        <v>0</v>
      </c>
      <c r="E132" s="8">
        <v>0</v>
      </c>
      <c r="F132" s="2"/>
    </row>
    <row r="133" spans="1:6" ht="48" customHeight="1" outlineLevel="5">
      <c r="A133" s="9" t="s">
        <v>257</v>
      </c>
      <c r="B133" s="7" t="s">
        <v>258</v>
      </c>
      <c r="C133" s="8">
        <v>30000</v>
      </c>
      <c r="D133" s="8">
        <v>0</v>
      </c>
      <c r="E133" s="8">
        <v>0</v>
      </c>
      <c r="F133" s="2"/>
    </row>
    <row r="134" spans="1:6" ht="63" outlineLevel="1">
      <c r="A134" s="12" t="s">
        <v>259</v>
      </c>
      <c r="B134" s="13" t="s">
        <v>260</v>
      </c>
      <c r="C134" s="14">
        <v>7932652.81</v>
      </c>
      <c r="D134" s="14">
        <v>8309393.31</v>
      </c>
      <c r="E134" s="14">
        <v>9202464.82</v>
      </c>
      <c r="F134" s="2"/>
    </row>
    <row r="135" spans="1:6" ht="63" customHeight="1" outlineLevel="2">
      <c r="A135" s="12" t="s">
        <v>261</v>
      </c>
      <c r="B135" s="13" t="s">
        <v>262</v>
      </c>
      <c r="C135" s="14">
        <v>6731652.81</v>
      </c>
      <c r="D135" s="14">
        <v>7108393.31</v>
      </c>
      <c r="E135" s="14">
        <v>8001464.82</v>
      </c>
      <c r="F135" s="2"/>
    </row>
    <row r="136" spans="1:6" ht="31.5" outlineLevel="4">
      <c r="A136" s="9" t="s">
        <v>263</v>
      </c>
      <c r="B136" s="7" t="s">
        <v>264</v>
      </c>
      <c r="C136" s="8">
        <v>6731652.81</v>
      </c>
      <c r="D136" s="8">
        <v>7108393.31</v>
      </c>
      <c r="E136" s="8">
        <v>8001464.82</v>
      </c>
      <c r="F136" s="2"/>
    </row>
    <row r="137" spans="1:6" ht="30.75" customHeight="1" outlineLevel="5">
      <c r="A137" s="9" t="s">
        <v>265</v>
      </c>
      <c r="B137" s="7" t="s">
        <v>266</v>
      </c>
      <c r="C137" s="8">
        <v>3231652.81</v>
      </c>
      <c r="D137" s="8">
        <v>3608393.31</v>
      </c>
      <c r="E137" s="8">
        <v>3801464.82</v>
      </c>
      <c r="F137" s="2"/>
    </row>
    <row r="138" spans="1:6" ht="63" outlineLevel="5">
      <c r="A138" s="9" t="s">
        <v>267</v>
      </c>
      <c r="B138" s="7" t="s">
        <v>268</v>
      </c>
      <c r="C138" s="8">
        <v>1000000</v>
      </c>
      <c r="D138" s="8">
        <v>1000000</v>
      </c>
      <c r="E138" s="8">
        <v>1000000</v>
      </c>
      <c r="F138" s="2"/>
    </row>
    <row r="139" spans="1:6" ht="47.25" outlineLevel="5">
      <c r="A139" s="9" t="s">
        <v>269</v>
      </c>
      <c r="B139" s="7" t="s">
        <v>270</v>
      </c>
      <c r="C139" s="8">
        <v>0</v>
      </c>
      <c r="D139" s="8">
        <v>1000000</v>
      </c>
      <c r="E139" s="8">
        <v>1500000</v>
      </c>
      <c r="F139" s="2"/>
    </row>
    <row r="140" spans="1:6" ht="33.75" customHeight="1" outlineLevel="5">
      <c r="A140" s="9" t="s">
        <v>271</v>
      </c>
      <c r="B140" s="7" t="s">
        <v>272</v>
      </c>
      <c r="C140" s="8">
        <v>0</v>
      </c>
      <c r="D140" s="8">
        <v>1500000</v>
      </c>
      <c r="E140" s="8">
        <v>1700000</v>
      </c>
      <c r="F140" s="2"/>
    </row>
    <row r="141" spans="1:6" ht="63" outlineLevel="5">
      <c r="A141" s="9" t="s">
        <v>273</v>
      </c>
      <c r="B141" s="7" t="s">
        <v>274</v>
      </c>
      <c r="C141" s="8">
        <v>1323561</v>
      </c>
      <c r="D141" s="8">
        <v>0</v>
      </c>
      <c r="E141" s="8">
        <v>0</v>
      </c>
      <c r="F141" s="2"/>
    </row>
    <row r="142" spans="1:6" ht="48" customHeight="1" outlineLevel="5">
      <c r="A142" s="9" t="s">
        <v>275</v>
      </c>
      <c r="B142" s="7" t="s">
        <v>276</v>
      </c>
      <c r="C142" s="8">
        <v>1176439</v>
      </c>
      <c r="D142" s="8">
        <v>0</v>
      </c>
      <c r="E142" s="8">
        <v>0</v>
      </c>
      <c r="F142" s="2"/>
    </row>
    <row r="143" spans="1:6" ht="47.25" customHeight="1" outlineLevel="2">
      <c r="A143" s="12" t="s">
        <v>277</v>
      </c>
      <c r="B143" s="13" t="s">
        <v>278</v>
      </c>
      <c r="C143" s="14">
        <v>1200000</v>
      </c>
      <c r="D143" s="14">
        <v>1200000</v>
      </c>
      <c r="E143" s="14">
        <v>1200000</v>
      </c>
      <c r="F143" s="2"/>
    </row>
    <row r="144" spans="1:6" ht="48" customHeight="1" outlineLevel="4">
      <c r="A144" s="9" t="s">
        <v>279</v>
      </c>
      <c r="B144" s="7" t="s">
        <v>280</v>
      </c>
      <c r="C144" s="8">
        <v>1200000</v>
      </c>
      <c r="D144" s="8">
        <v>1200000</v>
      </c>
      <c r="E144" s="8">
        <v>1200000</v>
      </c>
      <c r="F144" s="2"/>
    </row>
    <row r="145" spans="1:6" ht="94.5" outlineLevel="5">
      <c r="A145" s="9" t="s">
        <v>281</v>
      </c>
      <c r="B145" s="7" t="s">
        <v>282</v>
      </c>
      <c r="C145" s="8">
        <v>1200000</v>
      </c>
      <c r="D145" s="8">
        <v>1200000</v>
      </c>
      <c r="E145" s="8">
        <v>1200000</v>
      </c>
      <c r="F145" s="2"/>
    </row>
    <row r="146" spans="1:6" ht="47.25" outlineLevel="2">
      <c r="A146" s="12" t="s">
        <v>283</v>
      </c>
      <c r="B146" s="13" t="s">
        <v>284</v>
      </c>
      <c r="C146" s="14">
        <v>1000</v>
      </c>
      <c r="D146" s="14">
        <v>1000</v>
      </c>
      <c r="E146" s="14">
        <v>1000</v>
      </c>
      <c r="F146" s="2"/>
    </row>
    <row r="147" spans="1:6" ht="49.5" customHeight="1" outlineLevel="4">
      <c r="A147" s="9" t="s">
        <v>285</v>
      </c>
      <c r="B147" s="7" t="s">
        <v>286</v>
      </c>
      <c r="C147" s="8">
        <v>1000</v>
      </c>
      <c r="D147" s="8">
        <v>1000</v>
      </c>
      <c r="E147" s="8">
        <v>1000</v>
      </c>
      <c r="F147" s="2"/>
    </row>
    <row r="148" spans="1:6" ht="63" outlineLevel="5">
      <c r="A148" s="9" t="s">
        <v>287</v>
      </c>
      <c r="B148" s="7" t="s">
        <v>288</v>
      </c>
      <c r="C148" s="8">
        <v>500</v>
      </c>
      <c r="D148" s="8">
        <v>500</v>
      </c>
      <c r="E148" s="8">
        <v>500</v>
      </c>
      <c r="F148" s="2"/>
    </row>
    <row r="149" spans="1:6" ht="30.75" customHeight="1" outlineLevel="5">
      <c r="A149" s="9" t="s">
        <v>289</v>
      </c>
      <c r="B149" s="7" t="s">
        <v>290</v>
      </c>
      <c r="C149" s="8">
        <v>500</v>
      </c>
      <c r="D149" s="8">
        <v>500</v>
      </c>
      <c r="E149" s="8">
        <v>500</v>
      </c>
      <c r="F149" s="2"/>
    </row>
    <row r="150" spans="1:6" ht="63" outlineLevel="1">
      <c r="A150" s="12" t="s">
        <v>291</v>
      </c>
      <c r="B150" s="13" t="s">
        <v>292</v>
      </c>
      <c r="C150" s="14">
        <v>150000</v>
      </c>
      <c r="D150" s="14">
        <v>164000</v>
      </c>
      <c r="E150" s="14">
        <v>151000</v>
      </c>
      <c r="F150" s="2"/>
    </row>
    <row r="151" spans="1:6" ht="47.25" outlineLevel="2">
      <c r="A151" s="12" t="s">
        <v>293</v>
      </c>
      <c r="B151" s="13" t="s">
        <v>294</v>
      </c>
      <c r="C151" s="14">
        <v>150000</v>
      </c>
      <c r="D151" s="14">
        <v>164000</v>
      </c>
      <c r="E151" s="14">
        <v>151000</v>
      </c>
      <c r="F151" s="2"/>
    </row>
    <row r="152" spans="1:6" ht="78.75" outlineLevel="4">
      <c r="A152" s="9" t="s">
        <v>295</v>
      </c>
      <c r="B152" s="7" t="s">
        <v>296</v>
      </c>
      <c r="C152" s="8">
        <v>150000</v>
      </c>
      <c r="D152" s="8">
        <v>164000</v>
      </c>
      <c r="E152" s="8">
        <v>151000</v>
      </c>
      <c r="F152" s="2"/>
    </row>
    <row r="153" spans="1:6" ht="63" outlineLevel="5">
      <c r="A153" s="9" t="s">
        <v>297</v>
      </c>
      <c r="B153" s="7" t="s">
        <v>298</v>
      </c>
      <c r="C153" s="8">
        <v>150000</v>
      </c>
      <c r="D153" s="8">
        <v>144000</v>
      </c>
      <c r="E153" s="8">
        <v>151000</v>
      </c>
      <c r="F153" s="2"/>
    </row>
    <row r="154" spans="1:6" ht="78.75" outlineLevel="5">
      <c r="A154" s="9" t="s">
        <v>299</v>
      </c>
      <c r="B154" s="7" t="s">
        <v>300</v>
      </c>
      <c r="C154" s="8">
        <v>0</v>
      </c>
      <c r="D154" s="8">
        <v>20000</v>
      </c>
      <c r="E154" s="8">
        <v>0</v>
      </c>
      <c r="F154" s="2"/>
    </row>
    <row r="155" spans="1:6" ht="78.75" outlineLevel="1">
      <c r="A155" s="12" t="s">
        <v>302</v>
      </c>
      <c r="B155" s="13" t="s">
        <v>301</v>
      </c>
      <c r="C155" s="14">
        <v>4139629</v>
      </c>
      <c r="D155" s="14">
        <v>4052027</v>
      </c>
      <c r="E155" s="14">
        <v>4148200</v>
      </c>
      <c r="F155" s="2"/>
    </row>
    <row r="156" spans="1:6" ht="63" outlineLevel="2">
      <c r="A156" s="12" t="s">
        <v>303</v>
      </c>
      <c r="B156" s="13" t="s">
        <v>304</v>
      </c>
      <c r="C156" s="14">
        <v>200000</v>
      </c>
      <c r="D156" s="14">
        <v>200000</v>
      </c>
      <c r="E156" s="14">
        <v>315100</v>
      </c>
      <c r="F156" s="2"/>
    </row>
    <row r="157" spans="1:6" ht="47.25" outlineLevel="4">
      <c r="A157" s="9" t="s">
        <v>305</v>
      </c>
      <c r="B157" s="7" t="s">
        <v>306</v>
      </c>
      <c r="C157" s="8">
        <v>200000</v>
      </c>
      <c r="D157" s="8">
        <v>200000</v>
      </c>
      <c r="E157" s="8">
        <v>315100</v>
      </c>
      <c r="F157" s="2"/>
    </row>
    <row r="158" spans="1:6" ht="31.5" customHeight="1" outlineLevel="5">
      <c r="A158" s="9" t="s">
        <v>307</v>
      </c>
      <c r="B158" s="7" t="s">
        <v>308</v>
      </c>
      <c r="C158" s="8">
        <v>200000</v>
      </c>
      <c r="D158" s="8">
        <v>200000</v>
      </c>
      <c r="E158" s="8">
        <v>315100</v>
      </c>
      <c r="F158" s="2"/>
    </row>
    <row r="159" spans="1:6" ht="63" outlineLevel="2">
      <c r="A159" s="12" t="s">
        <v>309</v>
      </c>
      <c r="B159" s="13" t="s">
        <v>310</v>
      </c>
      <c r="C159" s="14">
        <v>3939629</v>
      </c>
      <c r="D159" s="14">
        <v>3852027</v>
      </c>
      <c r="E159" s="14">
        <v>3833100</v>
      </c>
      <c r="F159" s="2"/>
    </row>
    <row r="160" spans="1:6" ht="78.75" outlineLevel="4">
      <c r="A160" s="9" t="s">
        <v>87</v>
      </c>
      <c r="B160" s="7" t="s">
        <v>311</v>
      </c>
      <c r="C160" s="8">
        <v>3939629</v>
      </c>
      <c r="D160" s="8">
        <v>3852027</v>
      </c>
      <c r="E160" s="8">
        <v>3833100</v>
      </c>
      <c r="F160" s="2"/>
    </row>
    <row r="161" spans="1:6" ht="45.75" customHeight="1" outlineLevel="5">
      <c r="A161" s="9" t="s">
        <v>312</v>
      </c>
      <c r="B161" s="7" t="s">
        <v>313</v>
      </c>
      <c r="C161" s="8">
        <v>3939629</v>
      </c>
      <c r="D161" s="8">
        <v>3852027</v>
      </c>
      <c r="E161" s="8">
        <v>3833100</v>
      </c>
      <c r="F161" s="2"/>
    </row>
    <row r="162" spans="1:6" ht="63" outlineLevel="1">
      <c r="A162" s="12" t="s">
        <v>314</v>
      </c>
      <c r="B162" s="13" t="s">
        <v>315</v>
      </c>
      <c r="C162" s="14">
        <v>24015525.66</v>
      </c>
      <c r="D162" s="14">
        <v>21445216</v>
      </c>
      <c r="E162" s="14">
        <v>21656499</v>
      </c>
      <c r="F162" s="2"/>
    </row>
    <row r="163" spans="1:6" ht="31.5" outlineLevel="2">
      <c r="A163" s="12" t="s">
        <v>316</v>
      </c>
      <c r="B163" s="13" t="s">
        <v>317</v>
      </c>
      <c r="C163" s="14">
        <v>52000</v>
      </c>
      <c r="D163" s="14">
        <v>52000</v>
      </c>
      <c r="E163" s="14">
        <v>42000</v>
      </c>
      <c r="F163" s="2"/>
    </row>
    <row r="164" spans="1:6" ht="31.5" outlineLevel="4">
      <c r="A164" s="9" t="s">
        <v>95</v>
      </c>
      <c r="B164" s="7" t="s">
        <v>318</v>
      </c>
      <c r="C164" s="8">
        <v>52000</v>
      </c>
      <c r="D164" s="8">
        <v>52000</v>
      </c>
      <c r="E164" s="8">
        <v>42000</v>
      </c>
      <c r="F164" s="2"/>
    </row>
    <row r="165" spans="1:6" ht="47.25" outlineLevel="5">
      <c r="A165" s="9" t="s">
        <v>319</v>
      </c>
      <c r="B165" s="7" t="s">
        <v>320</v>
      </c>
      <c r="C165" s="8">
        <v>22000</v>
      </c>
      <c r="D165" s="8">
        <v>22000</v>
      </c>
      <c r="E165" s="8">
        <v>22000</v>
      </c>
      <c r="F165" s="2"/>
    </row>
    <row r="166" spans="1:6" ht="78.75" outlineLevel="5">
      <c r="A166" s="9" t="s">
        <v>321</v>
      </c>
      <c r="B166" s="7" t="s">
        <v>322</v>
      </c>
      <c r="C166" s="8">
        <v>30000</v>
      </c>
      <c r="D166" s="8">
        <v>30000</v>
      </c>
      <c r="E166" s="8">
        <v>20000</v>
      </c>
      <c r="F166" s="2"/>
    </row>
    <row r="167" spans="1:6" ht="47.25" outlineLevel="2">
      <c r="A167" s="12" t="s">
        <v>323</v>
      </c>
      <c r="B167" s="13" t="s">
        <v>324</v>
      </c>
      <c r="C167" s="14">
        <v>1700000</v>
      </c>
      <c r="D167" s="14">
        <v>1700000</v>
      </c>
      <c r="E167" s="14">
        <v>1700000</v>
      </c>
      <c r="F167" s="2"/>
    </row>
    <row r="168" spans="1:6" ht="33.75" customHeight="1" outlineLevel="4">
      <c r="A168" s="9" t="s">
        <v>325</v>
      </c>
      <c r="B168" s="7" t="s">
        <v>326</v>
      </c>
      <c r="C168" s="8">
        <v>1700000</v>
      </c>
      <c r="D168" s="8">
        <v>1700000</v>
      </c>
      <c r="E168" s="8">
        <v>1700000</v>
      </c>
      <c r="F168" s="2"/>
    </row>
    <row r="169" spans="1:6" ht="78.75" outlineLevel="5">
      <c r="A169" s="9" t="s">
        <v>327</v>
      </c>
      <c r="B169" s="7" t="s">
        <v>328</v>
      </c>
      <c r="C169" s="8">
        <v>1700000</v>
      </c>
      <c r="D169" s="8">
        <v>1700000</v>
      </c>
      <c r="E169" s="8">
        <v>1700000</v>
      </c>
      <c r="F169" s="2"/>
    </row>
    <row r="170" spans="1:6" ht="63" outlineLevel="2">
      <c r="A170" s="12" t="s">
        <v>329</v>
      </c>
      <c r="B170" s="13" t="s">
        <v>330</v>
      </c>
      <c r="C170" s="14">
        <v>308300</v>
      </c>
      <c r="D170" s="14">
        <v>308300</v>
      </c>
      <c r="E170" s="14">
        <v>308300</v>
      </c>
      <c r="F170" s="2"/>
    </row>
    <row r="171" spans="1:6" ht="63" outlineLevel="4">
      <c r="A171" s="9" t="s">
        <v>331</v>
      </c>
      <c r="B171" s="7" t="s">
        <v>332</v>
      </c>
      <c r="C171" s="8">
        <v>138000</v>
      </c>
      <c r="D171" s="8">
        <v>138000</v>
      </c>
      <c r="E171" s="8">
        <v>138000</v>
      </c>
      <c r="F171" s="2"/>
    </row>
    <row r="172" spans="1:6" ht="94.5" outlineLevel="5">
      <c r="A172" s="9" t="s">
        <v>333</v>
      </c>
      <c r="B172" s="7" t="s">
        <v>334</v>
      </c>
      <c r="C172" s="8">
        <v>130000</v>
      </c>
      <c r="D172" s="8">
        <v>130000</v>
      </c>
      <c r="E172" s="8">
        <v>130000</v>
      </c>
      <c r="F172" s="2"/>
    </row>
    <row r="173" spans="1:6" ht="31.5" outlineLevel="5">
      <c r="A173" s="9" t="s">
        <v>335</v>
      </c>
      <c r="B173" s="7" t="s">
        <v>336</v>
      </c>
      <c r="C173" s="8">
        <v>8000</v>
      </c>
      <c r="D173" s="8">
        <v>8000</v>
      </c>
      <c r="E173" s="8">
        <v>8000</v>
      </c>
      <c r="F173" s="2"/>
    </row>
    <row r="174" spans="1:6" ht="47.25" outlineLevel="4">
      <c r="A174" s="9" t="s">
        <v>337</v>
      </c>
      <c r="B174" s="7" t="s">
        <v>338</v>
      </c>
      <c r="C174" s="8">
        <v>30000</v>
      </c>
      <c r="D174" s="8">
        <v>30000</v>
      </c>
      <c r="E174" s="8">
        <v>30000</v>
      </c>
      <c r="F174" s="2"/>
    </row>
    <row r="175" spans="1:6" ht="15.75" outlineLevel="5">
      <c r="A175" s="9" t="s">
        <v>339</v>
      </c>
      <c r="B175" s="7" t="s">
        <v>340</v>
      </c>
      <c r="C175" s="8">
        <v>30000</v>
      </c>
      <c r="D175" s="8">
        <v>30000</v>
      </c>
      <c r="E175" s="8">
        <v>30000</v>
      </c>
      <c r="F175" s="2"/>
    </row>
    <row r="176" spans="1:6" ht="47.25" customHeight="1" outlineLevel="4">
      <c r="A176" s="9" t="s">
        <v>341</v>
      </c>
      <c r="B176" s="7" t="s">
        <v>342</v>
      </c>
      <c r="C176" s="8">
        <v>140300</v>
      </c>
      <c r="D176" s="8">
        <v>140300</v>
      </c>
      <c r="E176" s="8">
        <v>140300</v>
      </c>
      <c r="F176" s="2"/>
    </row>
    <row r="177" spans="1:6" ht="47.25" outlineLevel="5">
      <c r="A177" s="9" t="s">
        <v>343</v>
      </c>
      <c r="B177" s="7" t="s">
        <v>344</v>
      </c>
      <c r="C177" s="8">
        <v>140300</v>
      </c>
      <c r="D177" s="8">
        <v>140300</v>
      </c>
      <c r="E177" s="8">
        <v>140300</v>
      </c>
      <c r="F177" s="2"/>
    </row>
    <row r="178" spans="1:6" ht="78.75" outlineLevel="2">
      <c r="A178" s="12" t="s">
        <v>345</v>
      </c>
      <c r="B178" s="13" t="s">
        <v>346</v>
      </c>
      <c r="C178" s="14">
        <v>70000</v>
      </c>
      <c r="D178" s="14">
        <v>112000</v>
      </c>
      <c r="E178" s="14">
        <v>110000</v>
      </c>
      <c r="F178" s="2"/>
    </row>
    <row r="179" spans="1:6" ht="47.25" outlineLevel="4">
      <c r="A179" s="9" t="s">
        <v>205</v>
      </c>
      <c r="B179" s="7" t="s">
        <v>347</v>
      </c>
      <c r="C179" s="8">
        <v>70000</v>
      </c>
      <c r="D179" s="8">
        <v>112000</v>
      </c>
      <c r="E179" s="8">
        <v>110000</v>
      </c>
      <c r="F179" s="2"/>
    </row>
    <row r="180" spans="1:6" ht="49.5" customHeight="1" outlineLevel="5">
      <c r="A180" s="9" t="s">
        <v>348</v>
      </c>
      <c r="B180" s="7" t="s">
        <v>349</v>
      </c>
      <c r="C180" s="8">
        <v>50000</v>
      </c>
      <c r="D180" s="8">
        <v>60000</v>
      </c>
      <c r="E180" s="8">
        <v>60000</v>
      </c>
      <c r="F180" s="2"/>
    </row>
    <row r="181" spans="1:6" ht="31.5" outlineLevel="5">
      <c r="A181" s="9" t="s">
        <v>350</v>
      </c>
      <c r="B181" s="7" t="s">
        <v>351</v>
      </c>
      <c r="C181" s="8">
        <v>20000</v>
      </c>
      <c r="D181" s="8">
        <v>52000</v>
      </c>
      <c r="E181" s="8">
        <v>50000</v>
      </c>
      <c r="F181" s="2"/>
    </row>
    <row r="182" spans="1:6" ht="31.5" outlineLevel="2">
      <c r="A182" s="12" t="s">
        <v>352</v>
      </c>
      <c r="B182" s="13" t="s">
        <v>353</v>
      </c>
      <c r="C182" s="14">
        <v>45000</v>
      </c>
      <c r="D182" s="14">
        <v>45000</v>
      </c>
      <c r="E182" s="14">
        <v>45000</v>
      </c>
      <c r="F182" s="2"/>
    </row>
    <row r="183" spans="1:6" ht="30.75" customHeight="1" outlineLevel="4">
      <c r="A183" s="9" t="s">
        <v>354</v>
      </c>
      <c r="B183" s="7" t="s">
        <v>355</v>
      </c>
      <c r="C183" s="8">
        <v>45000</v>
      </c>
      <c r="D183" s="8">
        <v>45000</v>
      </c>
      <c r="E183" s="8">
        <v>45000</v>
      </c>
      <c r="F183" s="2"/>
    </row>
    <row r="184" spans="1:6" ht="19.5" customHeight="1" outlineLevel="5">
      <c r="A184" s="9" t="s">
        <v>356</v>
      </c>
      <c r="B184" s="7" t="s">
        <v>357</v>
      </c>
      <c r="C184" s="8">
        <v>30000</v>
      </c>
      <c r="D184" s="8">
        <v>30000</v>
      </c>
      <c r="E184" s="8">
        <v>30000</v>
      </c>
      <c r="F184" s="2"/>
    </row>
    <row r="185" spans="1:6" ht="15.75" outlineLevel="5">
      <c r="A185" s="9" t="s">
        <v>358</v>
      </c>
      <c r="B185" s="7" t="s">
        <v>359</v>
      </c>
      <c r="C185" s="8">
        <v>15000</v>
      </c>
      <c r="D185" s="8">
        <v>15000</v>
      </c>
      <c r="E185" s="8">
        <v>15000</v>
      </c>
      <c r="F185" s="2"/>
    </row>
    <row r="186" spans="1:6" ht="63" outlineLevel="2">
      <c r="A186" s="12" t="s">
        <v>360</v>
      </c>
      <c r="B186" s="13" t="s">
        <v>361</v>
      </c>
      <c r="C186" s="14">
        <v>21840225.66</v>
      </c>
      <c r="D186" s="14">
        <v>19227916</v>
      </c>
      <c r="E186" s="14">
        <v>19451199</v>
      </c>
      <c r="F186" s="2"/>
    </row>
    <row r="187" spans="1:6" ht="63.75" customHeight="1" outlineLevel="4">
      <c r="A187" s="9" t="s">
        <v>362</v>
      </c>
      <c r="B187" s="7" t="s">
        <v>363</v>
      </c>
      <c r="C187" s="8">
        <v>1350400</v>
      </c>
      <c r="D187" s="8">
        <v>1178500</v>
      </c>
      <c r="E187" s="8">
        <v>1178500</v>
      </c>
      <c r="F187" s="2"/>
    </row>
    <row r="188" spans="1:6" ht="30.75" customHeight="1" outlineLevel="5">
      <c r="A188" s="9" t="s">
        <v>364</v>
      </c>
      <c r="B188" s="7" t="s">
        <v>365</v>
      </c>
      <c r="C188" s="8">
        <v>1350400</v>
      </c>
      <c r="D188" s="8">
        <v>1178500</v>
      </c>
      <c r="E188" s="8">
        <v>1178500</v>
      </c>
      <c r="F188" s="2"/>
    </row>
    <row r="189" spans="1:6" ht="78.75" outlineLevel="4">
      <c r="A189" s="9" t="s">
        <v>87</v>
      </c>
      <c r="B189" s="7" t="s">
        <v>366</v>
      </c>
      <c r="C189" s="8">
        <v>20489825.66</v>
      </c>
      <c r="D189" s="8">
        <v>18049416</v>
      </c>
      <c r="E189" s="8">
        <v>18272699</v>
      </c>
      <c r="F189" s="2"/>
    </row>
    <row r="190" spans="1:6" ht="47.25" outlineLevel="5">
      <c r="A190" s="9" t="s">
        <v>367</v>
      </c>
      <c r="B190" s="7" t="s">
        <v>368</v>
      </c>
      <c r="C190" s="8">
        <v>20489825.66</v>
      </c>
      <c r="D190" s="8">
        <v>18049416</v>
      </c>
      <c r="E190" s="8">
        <v>18272699</v>
      </c>
      <c r="F190" s="2"/>
    </row>
    <row r="191" spans="1:6" ht="78.75" outlineLevel="1">
      <c r="A191" s="12" t="s">
        <v>369</v>
      </c>
      <c r="B191" s="13" t="s">
        <v>370</v>
      </c>
      <c r="C191" s="14">
        <v>266500</v>
      </c>
      <c r="D191" s="14">
        <v>286500</v>
      </c>
      <c r="E191" s="14">
        <v>271500</v>
      </c>
      <c r="F191" s="2"/>
    </row>
    <row r="192" spans="1:6" ht="63" outlineLevel="2">
      <c r="A192" s="12" t="s">
        <v>371</v>
      </c>
      <c r="B192" s="13" t="s">
        <v>372</v>
      </c>
      <c r="C192" s="14">
        <v>156500</v>
      </c>
      <c r="D192" s="14">
        <v>176500</v>
      </c>
      <c r="E192" s="14">
        <v>161500</v>
      </c>
      <c r="F192" s="2"/>
    </row>
    <row r="193" spans="1:6" ht="47.25" outlineLevel="4">
      <c r="A193" s="9" t="s">
        <v>373</v>
      </c>
      <c r="B193" s="7" t="s">
        <v>374</v>
      </c>
      <c r="C193" s="8">
        <v>156500</v>
      </c>
      <c r="D193" s="8">
        <v>176500</v>
      </c>
      <c r="E193" s="8">
        <v>161500</v>
      </c>
      <c r="F193" s="2"/>
    </row>
    <row r="194" spans="1:6" ht="63" outlineLevel="5">
      <c r="A194" s="9" t="s">
        <v>145</v>
      </c>
      <c r="B194" s="7" t="s">
        <v>375</v>
      </c>
      <c r="C194" s="8">
        <v>16500</v>
      </c>
      <c r="D194" s="8">
        <v>16500</v>
      </c>
      <c r="E194" s="8">
        <v>16500</v>
      </c>
      <c r="F194" s="2"/>
    </row>
    <row r="195" spans="1:6" ht="50.25" customHeight="1" outlineLevel="5">
      <c r="A195" s="9" t="s">
        <v>376</v>
      </c>
      <c r="B195" s="7" t="s">
        <v>377</v>
      </c>
      <c r="C195" s="8">
        <v>35000</v>
      </c>
      <c r="D195" s="8">
        <v>5000</v>
      </c>
      <c r="E195" s="8">
        <v>30000</v>
      </c>
      <c r="F195" s="2"/>
    </row>
    <row r="196" spans="1:6" ht="78.75" outlineLevel="5">
      <c r="A196" s="9" t="s">
        <v>378</v>
      </c>
      <c r="B196" s="7" t="s">
        <v>379</v>
      </c>
      <c r="C196" s="8">
        <v>15000</v>
      </c>
      <c r="D196" s="8">
        <v>15000</v>
      </c>
      <c r="E196" s="8">
        <v>15000</v>
      </c>
      <c r="F196" s="2"/>
    </row>
    <row r="197" spans="1:6" ht="47.25" outlineLevel="5">
      <c r="A197" s="9" t="s">
        <v>380</v>
      </c>
      <c r="B197" s="7" t="s">
        <v>381</v>
      </c>
      <c r="C197" s="8">
        <v>90000</v>
      </c>
      <c r="D197" s="8">
        <v>140000</v>
      </c>
      <c r="E197" s="8">
        <v>100000</v>
      </c>
      <c r="F197" s="2"/>
    </row>
    <row r="198" spans="1:6" ht="47.25" outlineLevel="2">
      <c r="A198" s="12" t="s">
        <v>382</v>
      </c>
      <c r="B198" s="13" t="s">
        <v>383</v>
      </c>
      <c r="C198" s="14">
        <v>110000</v>
      </c>
      <c r="D198" s="14">
        <v>110000</v>
      </c>
      <c r="E198" s="14">
        <v>110000</v>
      </c>
      <c r="F198" s="2"/>
    </row>
    <row r="199" spans="1:6" ht="33" customHeight="1" outlineLevel="4">
      <c r="A199" s="9" t="s">
        <v>384</v>
      </c>
      <c r="B199" s="7" t="s">
        <v>385</v>
      </c>
      <c r="C199" s="8">
        <v>110000</v>
      </c>
      <c r="D199" s="8">
        <v>110000</v>
      </c>
      <c r="E199" s="8">
        <v>110000</v>
      </c>
      <c r="F199" s="2"/>
    </row>
    <row r="200" spans="1:6" ht="47.25" outlineLevel="5">
      <c r="A200" s="9" t="s">
        <v>386</v>
      </c>
      <c r="B200" s="7" t="s">
        <v>387</v>
      </c>
      <c r="C200" s="8">
        <v>20000</v>
      </c>
      <c r="D200" s="8">
        <v>20000</v>
      </c>
      <c r="E200" s="8">
        <v>20000</v>
      </c>
      <c r="F200" s="2"/>
    </row>
    <row r="201" spans="1:6" ht="47.25" outlineLevel="5">
      <c r="A201" s="9" t="s">
        <v>388</v>
      </c>
      <c r="B201" s="7" t="s">
        <v>389</v>
      </c>
      <c r="C201" s="8">
        <v>60000</v>
      </c>
      <c r="D201" s="8">
        <v>60000</v>
      </c>
      <c r="E201" s="8">
        <v>60000</v>
      </c>
      <c r="F201" s="2"/>
    </row>
    <row r="202" spans="1:6" ht="31.5" outlineLevel="5">
      <c r="A202" s="9" t="s">
        <v>390</v>
      </c>
      <c r="B202" s="7" t="s">
        <v>391</v>
      </c>
      <c r="C202" s="8">
        <v>30000</v>
      </c>
      <c r="D202" s="8">
        <v>30000</v>
      </c>
      <c r="E202" s="8">
        <v>30000</v>
      </c>
      <c r="F202" s="2"/>
    </row>
    <row r="203" spans="1:6" ht="63" outlineLevel="1">
      <c r="A203" s="12" t="s">
        <v>392</v>
      </c>
      <c r="B203" s="13" t="s">
        <v>393</v>
      </c>
      <c r="C203" s="14">
        <v>75000</v>
      </c>
      <c r="D203" s="14">
        <v>75000</v>
      </c>
      <c r="E203" s="14">
        <v>50000</v>
      </c>
      <c r="F203" s="2"/>
    </row>
    <row r="204" spans="1:6" ht="47.25" outlineLevel="2">
      <c r="A204" s="12" t="s">
        <v>394</v>
      </c>
      <c r="B204" s="13" t="s">
        <v>395</v>
      </c>
      <c r="C204" s="14">
        <v>75000</v>
      </c>
      <c r="D204" s="14">
        <v>75000</v>
      </c>
      <c r="E204" s="14">
        <v>50000</v>
      </c>
      <c r="F204" s="2"/>
    </row>
    <row r="205" spans="1:6" ht="110.25" outlineLevel="4">
      <c r="A205" s="9" t="s">
        <v>396</v>
      </c>
      <c r="B205" s="7" t="s">
        <v>397</v>
      </c>
      <c r="C205" s="8">
        <v>75000</v>
      </c>
      <c r="D205" s="8">
        <v>75000</v>
      </c>
      <c r="E205" s="8">
        <v>50000</v>
      </c>
      <c r="F205" s="2"/>
    </row>
    <row r="206" spans="1:6" ht="31.5" outlineLevel="5">
      <c r="A206" s="9" t="s">
        <v>398</v>
      </c>
      <c r="B206" s="7" t="s">
        <v>399</v>
      </c>
      <c r="C206" s="8">
        <v>0</v>
      </c>
      <c r="D206" s="8">
        <v>11000</v>
      </c>
      <c r="E206" s="8">
        <v>0</v>
      </c>
      <c r="F206" s="2"/>
    </row>
    <row r="207" spans="1:6" ht="47.25" outlineLevel="5">
      <c r="A207" s="9" t="s">
        <v>400</v>
      </c>
      <c r="B207" s="7" t="s">
        <v>401</v>
      </c>
      <c r="C207" s="8">
        <v>0</v>
      </c>
      <c r="D207" s="8">
        <v>10000</v>
      </c>
      <c r="E207" s="8">
        <v>0</v>
      </c>
      <c r="F207" s="2"/>
    </row>
    <row r="208" spans="1:6" ht="31.5" outlineLevel="5">
      <c r="A208" s="9" t="s">
        <v>402</v>
      </c>
      <c r="B208" s="7" t="s">
        <v>403</v>
      </c>
      <c r="C208" s="8">
        <v>0</v>
      </c>
      <c r="D208" s="8">
        <v>2000</v>
      </c>
      <c r="E208" s="8">
        <v>0</v>
      </c>
      <c r="F208" s="2"/>
    </row>
    <row r="209" spans="1:6" ht="31.5" outlineLevel="5">
      <c r="A209" s="9" t="s">
        <v>404</v>
      </c>
      <c r="B209" s="7" t="s">
        <v>405</v>
      </c>
      <c r="C209" s="8">
        <v>0</v>
      </c>
      <c r="D209" s="8">
        <v>2000</v>
      </c>
      <c r="E209" s="8">
        <v>0</v>
      </c>
      <c r="F209" s="2"/>
    </row>
    <row r="210" spans="1:6" ht="78.75" outlineLevel="5">
      <c r="A210" s="9" t="s">
        <v>406</v>
      </c>
      <c r="B210" s="7" t="s">
        <v>407</v>
      </c>
      <c r="C210" s="8">
        <v>0</v>
      </c>
      <c r="D210" s="8">
        <v>50000</v>
      </c>
      <c r="E210" s="8">
        <v>50000</v>
      </c>
      <c r="F210" s="2"/>
    </row>
    <row r="211" spans="1:6" ht="34.5" customHeight="1" outlineLevel="5">
      <c r="A211" s="9" t="s">
        <v>408</v>
      </c>
      <c r="B211" s="7" t="s">
        <v>409</v>
      </c>
      <c r="C211" s="8">
        <v>75000</v>
      </c>
      <c r="D211" s="8">
        <v>0</v>
      </c>
      <c r="E211" s="8">
        <v>0</v>
      </c>
      <c r="F211" s="2"/>
    </row>
    <row r="212" spans="1:6" ht="63" outlineLevel="1">
      <c r="A212" s="12" t="s">
        <v>410</v>
      </c>
      <c r="B212" s="13" t="s">
        <v>411</v>
      </c>
      <c r="C212" s="14">
        <v>452000</v>
      </c>
      <c r="D212" s="14">
        <v>77000</v>
      </c>
      <c r="E212" s="14">
        <v>137000</v>
      </c>
      <c r="F212" s="2"/>
    </row>
    <row r="213" spans="1:6" ht="47.25" outlineLevel="2">
      <c r="A213" s="12" t="s">
        <v>412</v>
      </c>
      <c r="B213" s="13" t="s">
        <v>413</v>
      </c>
      <c r="C213" s="14">
        <v>452000</v>
      </c>
      <c r="D213" s="14">
        <v>77000</v>
      </c>
      <c r="E213" s="14">
        <v>137000</v>
      </c>
      <c r="F213" s="2"/>
    </row>
    <row r="214" spans="1:6" ht="31.5" outlineLevel="4">
      <c r="A214" s="9" t="s">
        <v>414</v>
      </c>
      <c r="B214" s="7" t="s">
        <v>415</v>
      </c>
      <c r="C214" s="8">
        <v>452000</v>
      </c>
      <c r="D214" s="8">
        <v>77000</v>
      </c>
      <c r="E214" s="8">
        <v>137000</v>
      </c>
      <c r="F214" s="2"/>
    </row>
    <row r="215" spans="1:6" ht="47.25" outlineLevel="5">
      <c r="A215" s="9" t="s">
        <v>416</v>
      </c>
      <c r="B215" s="7" t="s">
        <v>417</v>
      </c>
      <c r="C215" s="8">
        <v>22000</v>
      </c>
      <c r="D215" s="8">
        <v>22000</v>
      </c>
      <c r="E215" s="8">
        <v>22000</v>
      </c>
      <c r="F215" s="2"/>
    </row>
    <row r="216" spans="1:6" ht="47.25" outlineLevel="5">
      <c r="A216" s="9" t="s">
        <v>418</v>
      </c>
      <c r="B216" s="7" t="s">
        <v>419</v>
      </c>
      <c r="C216" s="8">
        <v>430000</v>
      </c>
      <c r="D216" s="8">
        <v>55000</v>
      </c>
      <c r="E216" s="8">
        <v>115000</v>
      </c>
      <c r="F216" s="2"/>
    </row>
    <row r="217" spans="1:6" ht="63" outlineLevel="1">
      <c r="A217" s="12" t="s">
        <v>420</v>
      </c>
      <c r="B217" s="13" t="s">
        <v>421</v>
      </c>
      <c r="C217" s="14">
        <v>5367285</v>
      </c>
      <c r="D217" s="14">
        <v>4293828</v>
      </c>
      <c r="E217" s="14">
        <v>2146914</v>
      </c>
      <c r="F217" s="2"/>
    </row>
    <row r="218" spans="1:6" ht="47.25" outlineLevel="2">
      <c r="A218" s="12" t="s">
        <v>422</v>
      </c>
      <c r="B218" s="13" t="s">
        <v>423</v>
      </c>
      <c r="C218" s="14">
        <v>5367285</v>
      </c>
      <c r="D218" s="14">
        <v>4293828</v>
      </c>
      <c r="E218" s="14">
        <v>2146914</v>
      </c>
      <c r="F218" s="2"/>
    </row>
    <row r="219" spans="1:6" ht="63" outlineLevel="4">
      <c r="A219" s="9" t="s">
        <v>424</v>
      </c>
      <c r="B219" s="7" t="s">
        <v>425</v>
      </c>
      <c r="C219" s="8">
        <v>5367285</v>
      </c>
      <c r="D219" s="8">
        <v>4293828</v>
      </c>
      <c r="E219" s="8">
        <v>2146914</v>
      </c>
      <c r="F219" s="2"/>
    </row>
    <row r="220" spans="1:6" ht="81.75" customHeight="1" outlineLevel="5">
      <c r="A220" s="9" t="s">
        <v>426</v>
      </c>
      <c r="B220" s="7" t="s">
        <v>427</v>
      </c>
      <c r="C220" s="8">
        <v>5367285</v>
      </c>
      <c r="D220" s="8">
        <v>4293828</v>
      </c>
      <c r="E220" s="8">
        <v>2146914</v>
      </c>
      <c r="F220" s="2"/>
    </row>
    <row r="221" spans="1:6" ht="63" outlineLevel="1">
      <c r="A221" s="12" t="s">
        <v>428</v>
      </c>
      <c r="B221" s="13" t="s">
        <v>429</v>
      </c>
      <c r="C221" s="14">
        <v>2608986.23</v>
      </c>
      <c r="D221" s="14">
        <v>1106660.39</v>
      </c>
      <c r="E221" s="14">
        <v>1106637.4</v>
      </c>
      <c r="F221" s="2"/>
    </row>
    <row r="222" spans="1:6" ht="17.25" customHeight="1" outlineLevel="2">
      <c r="A222" s="12" t="s">
        <v>430</v>
      </c>
      <c r="B222" s="13" t="s">
        <v>431</v>
      </c>
      <c r="C222" s="14">
        <v>2608986.23</v>
      </c>
      <c r="D222" s="14">
        <v>1106660.39</v>
      </c>
      <c r="E222" s="14">
        <v>1106637.4</v>
      </c>
      <c r="F222" s="2"/>
    </row>
    <row r="223" spans="1:6" ht="31.5" outlineLevel="5">
      <c r="A223" s="9" t="s">
        <v>432</v>
      </c>
      <c r="B223" s="7" t="s">
        <v>433</v>
      </c>
      <c r="C223" s="8">
        <v>313719.27</v>
      </c>
      <c r="D223" s="8">
        <v>1100140</v>
      </c>
      <c r="E223" s="8">
        <v>1100140</v>
      </c>
      <c r="F223" s="2"/>
    </row>
    <row r="224" spans="1:6" ht="47.25" outlineLevel="5">
      <c r="A224" s="9" t="s">
        <v>434</v>
      </c>
      <c r="B224" s="7" t="s">
        <v>435</v>
      </c>
      <c r="C224" s="8">
        <v>100000</v>
      </c>
      <c r="D224" s="8">
        <v>0</v>
      </c>
      <c r="E224" s="8">
        <v>0</v>
      </c>
      <c r="F224" s="2"/>
    </row>
    <row r="225" spans="1:6" ht="47.25" outlineLevel="5">
      <c r="A225" s="9" t="s">
        <v>436</v>
      </c>
      <c r="B225" s="7" t="s">
        <v>437</v>
      </c>
      <c r="C225" s="8">
        <v>105600</v>
      </c>
      <c r="D225" s="8">
        <v>0</v>
      </c>
      <c r="E225" s="8">
        <v>0</v>
      </c>
      <c r="F225" s="2"/>
    </row>
    <row r="226" spans="1:6" ht="47.25" outlineLevel="5">
      <c r="A226" s="9" t="s">
        <v>438</v>
      </c>
      <c r="B226" s="7" t="s">
        <v>439</v>
      </c>
      <c r="C226" s="8">
        <v>976028.14</v>
      </c>
      <c r="D226" s="8">
        <v>0</v>
      </c>
      <c r="E226" s="8">
        <v>0</v>
      </c>
      <c r="F226" s="2"/>
    </row>
    <row r="227" spans="1:6" ht="126" outlineLevel="5">
      <c r="A227" s="9" t="s">
        <v>440</v>
      </c>
      <c r="B227" s="7" t="s">
        <v>441</v>
      </c>
      <c r="C227" s="8">
        <v>80000</v>
      </c>
      <c r="D227" s="8">
        <v>0</v>
      </c>
      <c r="E227" s="8">
        <v>0</v>
      </c>
      <c r="F227" s="2"/>
    </row>
    <row r="228" spans="1:6" ht="94.5" customHeight="1" outlineLevel="5">
      <c r="A228" s="9" t="s">
        <v>442</v>
      </c>
      <c r="B228" s="7" t="s">
        <v>443</v>
      </c>
      <c r="C228" s="8">
        <v>1015006</v>
      </c>
      <c r="D228" s="8">
        <v>0</v>
      </c>
      <c r="E228" s="8">
        <v>0</v>
      </c>
      <c r="F228" s="2"/>
    </row>
    <row r="229" spans="1:6" ht="47.25" outlineLevel="5">
      <c r="A229" s="9" t="s">
        <v>444</v>
      </c>
      <c r="B229" s="7" t="s">
        <v>445</v>
      </c>
      <c r="C229" s="8">
        <v>6497.4</v>
      </c>
      <c r="D229" s="8">
        <v>6497.4</v>
      </c>
      <c r="E229" s="8">
        <v>6497.4</v>
      </c>
      <c r="F229" s="2"/>
    </row>
    <row r="230" spans="1:6" ht="32.25" customHeight="1" outlineLevel="5">
      <c r="A230" s="9" t="s">
        <v>446</v>
      </c>
      <c r="B230" s="7" t="s">
        <v>447</v>
      </c>
      <c r="C230" s="8">
        <v>1882.83</v>
      </c>
      <c r="D230" s="8">
        <v>22.99</v>
      </c>
      <c r="E230" s="8">
        <v>0</v>
      </c>
      <c r="F230" s="2"/>
    </row>
    <row r="231" spans="1:6" ht="78.75" outlineLevel="5">
      <c r="A231" s="9" t="s">
        <v>448</v>
      </c>
      <c r="B231" s="7" t="s">
        <v>449</v>
      </c>
      <c r="C231" s="8">
        <v>10252.59</v>
      </c>
      <c r="D231" s="8">
        <v>0</v>
      </c>
      <c r="E231" s="8">
        <v>0</v>
      </c>
      <c r="F231" s="2"/>
    </row>
    <row r="232" spans="1:6" ht="78.75" customHeight="1" outlineLevel="1">
      <c r="A232" s="12" t="s">
        <v>450</v>
      </c>
      <c r="B232" s="13" t="s">
        <v>451</v>
      </c>
      <c r="C232" s="14">
        <v>2920</v>
      </c>
      <c r="D232" s="14">
        <v>3050</v>
      </c>
      <c r="E232" s="14">
        <v>3210</v>
      </c>
      <c r="F232" s="2"/>
    </row>
    <row r="233" spans="1:6" ht="18.75" customHeight="1" outlineLevel="2">
      <c r="A233" s="12" t="s">
        <v>430</v>
      </c>
      <c r="B233" s="13" t="s">
        <v>452</v>
      </c>
      <c r="C233" s="14">
        <v>2920</v>
      </c>
      <c r="D233" s="14">
        <v>3050</v>
      </c>
      <c r="E233" s="14">
        <v>3210</v>
      </c>
      <c r="F233" s="2"/>
    </row>
    <row r="234" spans="1:6" ht="63" outlineLevel="5">
      <c r="A234" s="15" t="s">
        <v>453</v>
      </c>
      <c r="B234" s="16" t="s">
        <v>454</v>
      </c>
      <c r="C234" s="17">
        <v>2920</v>
      </c>
      <c r="D234" s="17">
        <v>3050</v>
      </c>
      <c r="E234" s="17">
        <v>3210</v>
      </c>
      <c r="F234" s="2"/>
    </row>
    <row r="235" spans="1:6" ht="23.25" customHeight="1">
      <c r="A235" s="49" t="s">
        <v>455</v>
      </c>
      <c r="B235" s="49"/>
      <c r="C235" s="18">
        <v>345674209.48</v>
      </c>
      <c r="D235" s="18">
        <v>171961719.86</v>
      </c>
      <c r="E235" s="18">
        <v>170683612.49</v>
      </c>
      <c r="F235" s="2"/>
    </row>
    <row r="236" ht="12.75" customHeight="1"/>
  </sheetData>
  <sheetProtection selectLockedCells="1" selectUnlockedCells="1"/>
  <mergeCells count="4">
    <mergeCell ref="A1:E1"/>
    <mergeCell ref="A2:E2"/>
    <mergeCell ref="A3:E3"/>
    <mergeCell ref="A235:B235"/>
  </mergeCells>
  <printOptions/>
  <pageMargins left="0.7874015748031497" right="0.1968503937007874" top="0.3937007874015748" bottom="0.1968503937007874" header="0" footer="0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SOKOLOVA\Fin3</dc:creator>
  <cp:keywords/>
  <dc:description/>
  <cp:lastModifiedBy>Сидорова</cp:lastModifiedBy>
  <cp:lastPrinted>2020-12-26T09:10:47Z</cp:lastPrinted>
  <dcterms:created xsi:type="dcterms:W3CDTF">2018-12-19T04:50:45Z</dcterms:created>
  <dcterms:modified xsi:type="dcterms:W3CDTF">2020-12-26T09:13:45Z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bud2019</vt:lpwstr>
  </property>
  <property fmtid="{D5CDD505-2E9C-101B-9397-08002B2CF9AE}" pid="3" name="Версия базы">
    <vt:lpwstr>18.4.4202.4318248</vt:lpwstr>
  </property>
  <property fmtid="{D5CDD505-2E9C-101B-9397-08002B2CF9AE}" pid="4" name="Версия клиента">
    <vt:lpwstr>18.4.6.10160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4(8).xlsx</vt:lpwstr>
  </property>
  <property fmtid="{D5CDD505-2E9C-101B-9397-08002B2CF9AE}" pid="7" name="Название отчета">
    <vt:lpwstr>4(8).xlsx</vt:lpwstr>
  </property>
  <property fmtid="{D5CDD505-2E9C-101B-9397-08002B2CF9AE}" pid="8" name="Пользователь">
    <vt:lpwstr>сидорова</vt:lpwstr>
  </property>
  <property fmtid="{D5CDD505-2E9C-101B-9397-08002B2CF9AE}" pid="9" name="Сервер">
    <vt:lpwstr>192.168.100.200\sqlexpress_bud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</vt:lpwstr>
  </property>
</Properties>
</file>