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<sst xmlns="http://schemas.openxmlformats.org/spreadsheetml/2006/main" count="118" uniqueCount="114">
  <si>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</si>
  <si>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</si>
  <si>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</si>
  <si>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</si>
  <si>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</si>
  <si>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</si>
  <si>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</si>
  <si>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</si>
  <si>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</si>
  <si>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</si>
  <si>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</si>
  <si>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</si>
  <si>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</si>
  <si>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</si>
  <si>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</si>
  <si>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</si>
  <si>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</si>
  <si>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</si>
  <si>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</si>
  <si>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</si>
  <si>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</si>
  <si>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</si>
  <si>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</si>
  <si>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</si>
  <si>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</si>
  <si>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</si>
  <si>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</si>
  <si>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</si>
  <si>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</si>
  <si>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</si>
  <si>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</si>
  <si>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</si>
  <si>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</si>
  <si>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</si>
  <si>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</si>
  <si>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</si>
  <si>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</si>
  <si>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</si>
  <si>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</si>
  <si>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</si>
  <si>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</si>
  <si>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</si>
  <si>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</si>
  <si>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</si>
  <si>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</si>
  <si>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</si>
  <si>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</si>
  <si>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</si>
  <si>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</si>
  <si>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</si>
  <si>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</si>
  <si>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</si>
  <si>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</si>
  <si>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</si>
  <si>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</si>
  <si>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</si>
  <si>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</si>
  <si>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</si>
  <si>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</si>
  <si>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</si>
  <si>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</si>
  <si>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</si>
  <si>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</si>
  <si>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</si>
  <si>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</si>
  <si>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</si>
  <si>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</si>
  <si>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</si>
  <si>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</si>
  <si>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</si>
  <si>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Утвержденный годовой план</t>
  </si>
  <si>
    <t>Уточненй годовой план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</si>
  <si>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</si>
  <si>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</si>
  <si>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</si>
  <si>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</si>
  <si>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</si>
  <si>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</si>
  <si>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</si>
  <si>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</si>
  <si>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</si>
  <si>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</si>
  <si>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</si>
  <si>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</si>
  <si>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</si>
  <si>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</si>
  <si>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</si>
  <si>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</si>
  <si>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</si>
  <si>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 xml:space="preserve"> Другие вопросы в области национальной безопасности и правоохранительной деятельности</t>
  </si>
  <si>
    <t>0300</t>
  </si>
  <si>
    <t>0314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</si>
  <si>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</si>
  <si>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</si>
  <si>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</si>
  <si>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</si>
  <si>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</si>
  <si>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</si>
  <si>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</si>
  <si>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</si>
  <si>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</si>
  <si>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</si>
  <si>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</si>
  <si>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</si>
  <si>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</si>
  <si>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</si>
  <si>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</si>
  <si>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</si>
  <si>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</si>
  <si>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</si>
  <si>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</si>
  <si>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</si>
  <si>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</si>
  <si>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по состоянию на 01.08.2014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</si>
</sst>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164" fontId="3" fillId="0" borderId="10" xfId="53" applyNumberFormat="1" applyFont="1" applyBorder="1">
      <alignment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4" xfId="53" applyFont="1" applyBorder="1" applyAlignment="1">
      <alignment horizontal="right"/>
      <protection/>
    </xf>
    <xf numFmtId="0" fontId="0" fillId="0" borderId="24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18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F25" sqref="F25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8.57421875" style="2" customWidth="1"/>
    <col min="7" max="16384" width="9.140625" style="2" customWidth="1"/>
  </cols>
  <sheetData>
    <row r="3" spans="1:6" ht="23.25" customHeight="1">
      <c r="A3" s="66" t="s">
        <v>81</v>
      </c>
      <c r="B3" s="67"/>
      <c r="C3" s="67"/>
      <c r="D3" s="67"/>
      <c r="E3" s="67"/>
      <c r="F3" s="67"/>
    </row>
    <row r="4" spans="1:6" ht="12.75">
      <c r="A4" s="68" t="s">
        <v>113</v>
      </c>
      <c r="B4" s="69"/>
      <c r="C4" s="69"/>
      <c r="D4" s="69"/>
      <c r="E4" s="69"/>
      <c r="F4" s="69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0" t="s">
        <v>94</v>
      </c>
      <c r="F7" s="71"/>
    </row>
    <row r="8" spans="1:6" ht="76.5">
      <c r="A8" s="62" t="s">
        <v>1</v>
      </c>
      <c r="B8" s="63" t="s">
        <v>2</v>
      </c>
      <c r="C8" s="64" t="s">
        <v>70</v>
      </c>
      <c r="D8" s="64" t="s">
        <v>71</v>
      </c>
      <c r="E8" s="64" t="s">
        <v>72</v>
      </c>
      <c r="F8" s="64" t="s">
        <v>73</v>
      </c>
    </row>
    <row r="9" spans="1:8" ht="12.75">
      <c r="A9" s="37" t="s">
        <v>3</v>
      </c>
      <c r="B9" s="38" t="s">
        <v>63</v>
      </c>
      <c r="C9" s="40">
        <v>12677</v>
      </c>
      <c r="D9" s="40">
        <v>12677</v>
      </c>
      <c r="E9" s="40">
        <v>7329</v>
      </c>
      <c r="F9" s="40">
        <f>SUM(E9/D9*100)</f>
        <v>57.81336278299282</v>
      </c>
      <c r="H9" s="6"/>
    </row>
    <row r="10" spans="1:8" ht="51">
      <c r="A10" s="48" t="s">
        <v>82</v>
      </c>
      <c r="B10" s="17" t="s">
        <v>83</v>
      </c>
      <c r="C10" s="11">
        <v>4964.9</v>
      </c>
      <c r="D10" s="11">
        <v>4964.9</v>
      </c>
      <c r="E10" s="12">
        <v>2101.9</v>
      </c>
      <c r="F10" s="11">
        <f>SUM(E10/D10*100)</f>
        <v>42.33519305524784</v>
      </c>
      <c r="H10" s="6"/>
    </row>
    <row r="11" spans="1:8" ht="38.25">
      <c r="A11" s="7" t="s">
        <v>4</v>
      </c>
      <c r="B11" s="35" t="s">
        <v>61</v>
      </c>
      <c r="C11" s="11">
        <v>2270</v>
      </c>
      <c r="D11" s="11">
        <v>2270</v>
      </c>
      <c r="E11" s="12">
        <v>1877.7</v>
      </c>
      <c r="F11" s="11">
        <f>SUM(E11/D11*100)</f>
        <v>82.71806167400881</v>
      </c>
      <c r="H11" s="6"/>
    </row>
    <row r="12" spans="1:8" ht="25.5">
      <c r="A12" s="46" t="s">
        <v>5</v>
      </c>
      <c r="B12" s="47" t="s">
        <v>62</v>
      </c>
      <c r="C12" s="36">
        <v>61.5</v>
      </c>
      <c r="D12" s="15">
        <v>61.5</v>
      </c>
      <c r="E12" s="16">
        <v>143.9</v>
      </c>
      <c r="F12" s="15">
        <f>SUM(E12/D12*100)</f>
        <v>233.9837398373984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4</v>
      </c>
      <c r="F13" s="40">
        <f>SUM(E13/D13*100)</f>
        <v>100</v>
      </c>
      <c r="H13" s="6"/>
    </row>
    <row r="14" spans="1:8" ht="12.75">
      <c r="A14" s="39" t="s">
        <v>84</v>
      </c>
      <c r="B14" s="38" t="s">
        <v>87</v>
      </c>
      <c r="C14" s="40"/>
      <c r="D14" s="40"/>
      <c r="E14" s="40">
        <v>0.1</v>
      </c>
      <c r="F14" s="40"/>
      <c r="H14" s="6"/>
    </row>
    <row r="15" spans="1:8" ht="12.75">
      <c r="A15" s="37" t="s">
        <v>85</v>
      </c>
      <c r="B15" s="50" t="s">
        <v>8</v>
      </c>
      <c r="C15" s="40">
        <v>268</v>
      </c>
      <c r="D15" s="40">
        <v>282</v>
      </c>
      <c r="E15" s="51">
        <v>309.9</v>
      </c>
      <c r="F15" s="40">
        <f>SUM(E15/D15*100)</f>
        <v>109.89361702127658</v>
      </c>
      <c r="G15" s="4"/>
      <c r="H15" s="6"/>
    </row>
    <row r="16" spans="1:8" ht="25.5">
      <c r="A16" s="48" t="s">
        <v>86</v>
      </c>
      <c r="B16" s="44" t="s">
        <v>64</v>
      </c>
      <c r="C16" s="49">
        <v>0.5</v>
      </c>
      <c r="D16" s="49">
        <v>0.5</v>
      </c>
      <c r="E16" s="52">
        <v>32.9</v>
      </c>
      <c r="F16" s="40">
        <f>SUM(E16/D16*100)</f>
        <v>6580</v>
      </c>
      <c r="H16" s="6"/>
    </row>
    <row r="17" spans="1:8" ht="51">
      <c r="A17" s="7" t="s">
        <v>9</v>
      </c>
      <c r="B17" s="35" t="s">
        <v>65</v>
      </c>
      <c r="C17" s="11">
        <v>720</v>
      </c>
      <c r="D17" s="11">
        <v>720</v>
      </c>
      <c r="E17" s="12">
        <v>259.7</v>
      </c>
      <c r="F17" s="40">
        <f aca="true" t="shared" si="0" ref="F17:F25">SUM(E17/D17*100)</f>
        <v>36.06944444444444</v>
      </c>
      <c r="H17" s="6"/>
    </row>
    <row r="18" spans="1:8" ht="51" customHeight="1">
      <c r="A18" s="41" t="s">
        <v>10</v>
      </c>
      <c r="B18" s="42" t="s">
        <v>11</v>
      </c>
      <c r="C18" s="8">
        <v>530</v>
      </c>
      <c r="D18" s="8">
        <v>530</v>
      </c>
      <c r="E18" s="13">
        <v>266.8</v>
      </c>
      <c r="F18" s="43">
        <f t="shared" si="0"/>
        <v>50.33962264150944</v>
      </c>
      <c r="H18" s="6"/>
    </row>
    <row r="19" spans="1:8" ht="25.5">
      <c r="A19" s="37" t="s">
        <v>12</v>
      </c>
      <c r="B19" s="38" t="s">
        <v>66</v>
      </c>
      <c r="C19" s="40">
        <v>148.3</v>
      </c>
      <c r="D19" s="40">
        <v>148.3</v>
      </c>
      <c r="E19" s="40">
        <v>172.2</v>
      </c>
      <c r="F19" s="40">
        <f t="shared" si="0"/>
        <v>116.11598111935264</v>
      </c>
      <c r="H19" s="6"/>
    </row>
    <row r="20" spans="1:8" ht="25.5">
      <c r="A20" s="14" t="s">
        <v>13</v>
      </c>
      <c r="B20" s="17" t="s">
        <v>14</v>
      </c>
      <c r="C20" s="15">
        <v>4931.2</v>
      </c>
      <c r="D20" s="15">
        <v>4931.2</v>
      </c>
      <c r="E20" s="16">
        <v>2183.6</v>
      </c>
      <c r="F20" s="15">
        <f t="shared" si="0"/>
        <v>44.28131083711875</v>
      </c>
      <c r="H20" s="6"/>
    </row>
    <row r="21" spans="1:8" ht="51">
      <c r="A21" s="37" t="s">
        <v>15</v>
      </c>
      <c r="B21" s="38" t="s">
        <v>67</v>
      </c>
      <c r="C21" s="40">
        <v>250</v>
      </c>
      <c r="D21" s="40">
        <v>250</v>
      </c>
      <c r="E21" s="40">
        <v>0</v>
      </c>
      <c r="F21" s="40">
        <f t="shared" si="0"/>
        <v>0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280</v>
      </c>
      <c r="E22" s="16">
        <v>300.1</v>
      </c>
      <c r="F22" s="15">
        <f t="shared" si="0"/>
        <v>107.17857142857143</v>
      </c>
      <c r="H22" s="6"/>
    </row>
    <row r="23" spans="1:8" ht="25.5">
      <c r="A23" s="37" t="s">
        <v>17</v>
      </c>
      <c r="B23" s="38" t="s">
        <v>68</v>
      </c>
      <c r="C23" s="40">
        <v>310.1</v>
      </c>
      <c r="D23" s="40">
        <v>310.1</v>
      </c>
      <c r="E23" s="40">
        <v>48.5</v>
      </c>
      <c r="F23" s="40">
        <f t="shared" si="0"/>
        <v>15.640116091583359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/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24.5</v>
      </c>
      <c r="E25" s="11">
        <v>29</v>
      </c>
      <c r="F25" s="40">
        <f t="shared" si="0"/>
        <v>118.36734693877551</v>
      </c>
      <c r="H25" s="6"/>
    </row>
    <row r="26" spans="1:8" ht="12.75">
      <c r="A26" s="18"/>
      <c r="B26" s="22" t="s">
        <v>22</v>
      </c>
      <c r="C26" s="23">
        <f>SUM(C9:C25)</f>
        <v>27205.5</v>
      </c>
      <c r="D26" s="23">
        <f>SUM(D9:D25)</f>
        <v>27454</v>
      </c>
      <c r="E26" s="23">
        <f>SUM(E9:E25)</f>
        <v>15059.300000000001</v>
      </c>
      <c r="F26" s="23">
        <f aca="true" t="shared" si="1" ref="F26:F32">SUM(E26/D26*100)</f>
        <v>54.852844758505135</v>
      </c>
      <c r="H26" s="6"/>
    </row>
    <row r="27" spans="1:8" ht="12.75">
      <c r="A27" s="18" t="s">
        <v>23</v>
      </c>
      <c r="B27" s="24" t="s">
        <v>24</v>
      </c>
      <c r="C27" s="23">
        <f>SUM(C28:C32)</f>
        <v>120751.8</v>
      </c>
      <c r="D27" s="23">
        <f>SUM(D28:D32)</f>
        <v>169416.69999999998</v>
      </c>
      <c r="E27" s="23">
        <f>SUM(E28:E32)</f>
        <v>84040.1</v>
      </c>
      <c r="F27" s="25">
        <f t="shared" si="1"/>
        <v>49.605558365851785</v>
      </c>
      <c r="H27" s="6"/>
    </row>
    <row r="28" spans="1:8" ht="12.75">
      <c r="A28" s="7" t="s">
        <v>25</v>
      </c>
      <c r="B28" s="26" t="s">
        <v>26</v>
      </c>
      <c r="C28" s="8">
        <v>59554.4</v>
      </c>
      <c r="D28" s="8">
        <v>60554.4</v>
      </c>
      <c r="E28" s="13">
        <v>35740</v>
      </c>
      <c r="F28" s="27">
        <f t="shared" si="1"/>
        <v>59.02130976444321</v>
      </c>
      <c r="H28" s="6"/>
    </row>
    <row r="29" spans="1:8" ht="12.75">
      <c r="A29" s="18" t="s">
        <v>27</v>
      </c>
      <c r="B29" s="28" t="s">
        <v>28</v>
      </c>
      <c r="C29" s="20">
        <v>1250</v>
      </c>
      <c r="D29" s="20">
        <v>51697.1</v>
      </c>
      <c r="E29" s="20">
        <v>11946.6</v>
      </c>
      <c r="F29" s="29">
        <f t="shared" si="1"/>
        <v>23.10883976083765</v>
      </c>
      <c r="H29" s="6"/>
    </row>
    <row r="30" spans="1:8" ht="12.75">
      <c r="A30" s="18" t="s">
        <v>29</v>
      </c>
      <c r="B30" s="28" t="s">
        <v>30</v>
      </c>
      <c r="C30" s="20">
        <v>59591.1</v>
      </c>
      <c r="D30" s="20">
        <v>59701.3</v>
      </c>
      <c r="E30" s="20">
        <v>38981.6</v>
      </c>
      <c r="F30" s="29">
        <f t="shared" si="1"/>
        <v>65.2943905744096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356.3</v>
      </c>
      <c r="E31" s="20">
        <v>264.3</v>
      </c>
      <c r="F31" s="29">
        <f t="shared" si="1"/>
        <v>74.179062587707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-2892.4</v>
      </c>
      <c r="E32" s="20">
        <v>-2892.4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147957.3</v>
      </c>
      <c r="D33" s="23">
        <f>SUM(D26,D27)</f>
        <v>196870.69999999998</v>
      </c>
      <c r="E33" s="23">
        <f>SUM(E26,E27)</f>
        <v>99099.40000000001</v>
      </c>
      <c r="F33" s="23">
        <f>SUM(E33/D33*100)</f>
        <v>50.337302605212464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1" spans="1:2" ht="15.75">
      <c r="A1" s="5" t="s">
        <v>37</v>
      </c>
      <c r="B1" s="3"/>
    </row>
    <row r="2" spans="5:6" ht="12.75">
      <c r="E2" s="72" t="s">
        <v>94</v>
      </c>
      <c r="F2" s="73"/>
    </row>
    <row r="3" spans="1:6" ht="76.5">
      <c r="A3" s="45" t="s">
        <v>78</v>
      </c>
      <c r="B3" s="45" t="s">
        <v>79</v>
      </c>
      <c r="C3" s="45" t="s">
        <v>70</v>
      </c>
      <c r="D3" s="45" t="s">
        <v>80</v>
      </c>
      <c r="E3" s="45" t="s">
        <v>72</v>
      </c>
      <c r="F3" s="45" t="s">
        <v>73</v>
      </c>
    </row>
    <row r="4" spans="1:6" ht="12.75">
      <c r="A4" s="56" t="s">
        <v>95</v>
      </c>
      <c r="B4" s="22" t="s">
        <v>38</v>
      </c>
      <c r="C4" s="25">
        <f>SUM(C5:C9)</f>
        <v>22861.2</v>
      </c>
      <c r="D4" s="25">
        <f>SUM(D5:D9)</f>
        <v>23218.7</v>
      </c>
      <c r="E4" s="25">
        <f>SUM(E5:E9)</f>
        <v>12321.5</v>
      </c>
      <c r="F4" s="25">
        <f>SUM(E4/D4*100)</f>
        <v>53.06713984848419</v>
      </c>
    </row>
    <row r="5" spans="1:6" ht="38.25" hidden="1">
      <c r="A5" s="60" t="s">
        <v>96</v>
      </c>
      <c r="B5" s="44" t="s">
        <v>74</v>
      </c>
      <c r="C5" s="40"/>
      <c r="D5" s="40"/>
      <c r="E5" s="40"/>
      <c r="F5" s="53">
        <v>0</v>
      </c>
    </row>
    <row r="6" spans="1:6" ht="25.5">
      <c r="A6" s="61" t="s">
        <v>97</v>
      </c>
      <c r="B6" s="35" t="s">
        <v>75</v>
      </c>
      <c r="C6" s="11">
        <v>17866.1</v>
      </c>
      <c r="D6" s="11">
        <v>17418.5</v>
      </c>
      <c r="E6" s="11">
        <v>9260.7</v>
      </c>
      <c r="F6" s="29">
        <f>SUM(E6/D6*100)</f>
        <v>53.165886844446995</v>
      </c>
    </row>
    <row r="7" spans="1:6" ht="25.5">
      <c r="A7" s="61" t="s">
        <v>98</v>
      </c>
      <c r="B7" s="35" t="s">
        <v>76</v>
      </c>
      <c r="C7" s="11">
        <v>3677.7</v>
      </c>
      <c r="D7" s="11">
        <v>3677.7</v>
      </c>
      <c r="E7" s="11">
        <v>2107.3</v>
      </c>
      <c r="F7" s="29">
        <f>SUM(E7/D7*100)</f>
        <v>57.299399080947346</v>
      </c>
    </row>
    <row r="8" spans="1:6" ht="12.75">
      <c r="A8" s="55" t="s">
        <v>99</v>
      </c>
      <c r="B8" s="19" t="s">
        <v>39</v>
      </c>
      <c r="C8" s="20">
        <v>200</v>
      </c>
      <c r="D8" s="20">
        <v>143</v>
      </c>
      <c r="E8" s="20">
        <v>0</v>
      </c>
      <c r="F8" s="29">
        <f>SUM(E8/D8*100)</f>
        <v>0</v>
      </c>
    </row>
    <row r="9" spans="1:6" ht="12.75">
      <c r="A9" s="55" t="s">
        <v>100</v>
      </c>
      <c r="B9" s="19" t="s">
        <v>40</v>
      </c>
      <c r="C9" s="20">
        <v>1117.4</v>
      </c>
      <c r="D9" s="20">
        <v>1979.5</v>
      </c>
      <c r="E9" s="20">
        <v>953.5</v>
      </c>
      <c r="F9" s="31">
        <f aca="true" t="shared" si="0" ref="F9:F22">SUM(E9/D9*100)</f>
        <v>48.168729477140694</v>
      </c>
    </row>
    <row r="10" spans="1:6" ht="25.5">
      <c r="A10" s="56" t="s">
        <v>90</v>
      </c>
      <c r="B10" s="57" t="s">
        <v>88</v>
      </c>
      <c r="C10" s="23">
        <f>SUM(C11)</f>
        <v>175</v>
      </c>
      <c r="D10" s="23">
        <f>SUM(D11)</f>
        <v>175</v>
      </c>
      <c r="E10" s="23">
        <f>SUM(E11)</f>
        <v>4.6</v>
      </c>
      <c r="F10" s="59">
        <f t="shared" si="0"/>
        <v>2.6285714285714286</v>
      </c>
    </row>
    <row r="11" spans="1:6" ht="38.25">
      <c r="A11" s="58" t="s">
        <v>91</v>
      </c>
      <c r="B11" s="54" t="s">
        <v>89</v>
      </c>
      <c r="C11" s="20">
        <v>175</v>
      </c>
      <c r="D11" s="20">
        <v>175</v>
      </c>
      <c r="E11" s="20">
        <v>4.6</v>
      </c>
      <c r="F11" s="31">
        <f t="shared" si="0"/>
        <v>2.6285714285714286</v>
      </c>
    </row>
    <row r="12" spans="1:6" ht="12.75">
      <c r="A12" s="56" t="s">
        <v>101</v>
      </c>
      <c r="B12" s="22" t="s">
        <v>41</v>
      </c>
      <c r="C12" s="23">
        <f>SUM(C13:C16)</f>
        <v>8463.599999999999</v>
      </c>
      <c r="D12" s="23">
        <f>SUM(D13:D16)</f>
        <v>35014.1</v>
      </c>
      <c r="E12" s="23">
        <f>SUM(E13:E16)</f>
        <v>3391.4</v>
      </c>
      <c r="F12" s="23">
        <f t="shared" si="0"/>
        <v>9.685812287050075</v>
      </c>
    </row>
    <row r="13" spans="1:6" ht="12.75">
      <c r="A13" s="55" t="s">
        <v>102</v>
      </c>
      <c r="B13" s="19" t="s">
        <v>42</v>
      </c>
      <c r="C13" s="20">
        <v>1877.2</v>
      </c>
      <c r="D13" s="20">
        <v>1782.1</v>
      </c>
      <c r="E13" s="20">
        <v>905.9</v>
      </c>
      <c r="F13" s="27">
        <f t="shared" si="0"/>
        <v>50.83328657202178</v>
      </c>
    </row>
    <row r="14" spans="1:6" ht="12.75">
      <c r="A14" s="55" t="s">
        <v>103</v>
      </c>
      <c r="B14" s="19" t="s">
        <v>43</v>
      </c>
      <c r="C14" s="20">
        <v>1000</v>
      </c>
      <c r="D14" s="20">
        <v>1000</v>
      </c>
      <c r="E14" s="20">
        <v>510</v>
      </c>
      <c r="F14" s="27">
        <f t="shared" si="0"/>
        <v>51</v>
      </c>
    </row>
    <row r="15" spans="1:6" ht="12.75">
      <c r="A15" s="55" t="s">
        <v>104</v>
      </c>
      <c r="B15" s="19" t="s">
        <v>44</v>
      </c>
      <c r="C15" s="20">
        <v>5401.4</v>
      </c>
      <c r="D15" s="20">
        <v>32047</v>
      </c>
      <c r="E15" s="20">
        <v>1872</v>
      </c>
      <c r="F15" s="27">
        <f t="shared" si="0"/>
        <v>5.841420413767279</v>
      </c>
    </row>
    <row r="16" spans="1:6" ht="25.5">
      <c r="A16" s="55" t="s">
        <v>105</v>
      </c>
      <c r="B16" s="32" t="s">
        <v>45</v>
      </c>
      <c r="C16" s="20">
        <v>185</v>
      </c>
      <c r="D16" s="20">
        <v>185</v>
      </c>
      <c r="E16" s="20">
        <v>103.5</v>
      </c>
      <c r="F16" s="27">
        <f t="shared" si="0"/>
        <v>55.945945945945944</v>
      </c>
    </row>
    <row r="17" spans="1:6" ht="12.75">
      <c r="A17" s="56" t="s">
        <v>106</v>
      </c>
      <c r="B17" s="33" t="s">
        <v>46</v>
      </c>
      <c r="C17" s="23">
        <f>C18</f>
        <v>218.5</v>
      </c>
      <c r="D17" s="23">
        <f>D18</f>
        <v>19905.7</v>
      </c>
      <c r="E17" s="23">
        <f>E18</f>
        <v>5515.1</v>
      </c>
      <c r="F17" s="27">
        <f t="shared" si="0"/>
        <v>27.706134423808255</v>
      </c>
    </row>
    <row r="18" spans="1:6" ht="12.75">
      <c r="A18" s="55" t="s">
        <v>107</v>
      </c>
      <c r="B18" s="32" t="s">
        <v>47</v>
      </c>
      <c r="C18" s="20">
        <v>218.5</v>
      </c>
      <c r="D18" s="20">
        <v>19905.7</v>
      </c>
      <c r="E18" s="20">
        <v>5515.1</v>
      </c>
      <c r="F18" s="27">
        <f t="shared" si="0"/>
        <v>27.706134423808255</v>
      </c>
    </row>
    <row r="19" spans="1:6" ht="12.75">
      <c r="A19" s="56" t="s">
        <v>108</v>
      </c>
      <c r="B19" s="22" t="s">
        <v>48</v>
      </c>
      <c r="C19" s="23">
        <f>SUM(C20:C24)</f>
        <v>112547.8</v>
      </c>
      <c r="D19" s="23">
        <f>SUM(D20:D24)</f>
        <v>115750.9</v>
      </c>
      <c r="E19" s="23">
        <f>SUM(E20:E24)</f>
        <v>67336.5</v>
      </c>
      <c r="F19" s="23">
        <f t="shared" si="0"/>
        <v>58.17362975147494</v>
      </c>
    </row>
    <row r="20" spans="1:6" ht="12.75">
      <c r="A20" s="55" t="s">
        <v>109</v>
      </c>
      <c r="B20" s="19" t="s">
        <v>49</v>
      </c>
      <c r="C20" s="20">
        <v>35426.1</v>
      </c>
      <c r="D20" s="20">
        <v>34989.1</v>
      </c>
      <c r="E20" s="20">
        <v>20271.3</v>
      </c>
      <c r="F20" s="27">
        <f t="shared" si="0"/>
        <v>57.93604293908674</v>
      </c>
    </row>
    <row r="21" spans="1:6" ht="12.75">
      <c r="A21" s="55" t="s">
        <v>110</v>
      </c>
      <c r="B21" s="19" t="s">
        <v>50</v>
      </c>
      <c r="C21" s="20">
        <v>70038</v>
      </c>
      <c r="D21" s="20">
        <v>73293.7</v>
      </c>
      <c r="E21" s="20">
        <v>42740.7</v>
      </c>
      <c r="F21" s="27">
        <f t="shared" si="0"/>
        <v>58.3142889498006</v>
      </c>
    </row>
    <row r="22" spans="1:6" ht="38.25">
      <c r="A22" s="58" t="s">
        <v>92</v>
      </c>
      <c r="B22" s="54" t="s">
        <v>93</v>
      </c>
      <c r="C22" s="11">
        <v>287.5</v>
      </c>
      <c r="D22" s="11">
        <v>297.5</v>
      </c>
      <c r="E22" s="11">
        <v>102.1</v>
      </c>
      <c r="F22" s="29">
        <f t="shared" si="0"/>
        <v>34.319327731092436</v>
      </c>
    </row>
    <row r="23" spans="1:6" ht="25.5">
      <c r="A23" s="61" t="s">
        <v>111</v>
      </c>
      <c r="B23" s="35" t="s">
        <v>77</v>
      </c>
      <c r="C23" s="11">
        <v>865.2</v>
      </c>
      <c r="D23" s="11">
        <v>1209.6</v>
      </c>
      <c r="E23" s="11">
        <v>734.8</v>
      </c>
      <c r="F23" s="29">
        <f>SUM(E23/D23*100)</f>
        <v>60.7473544973545</v>
      </c>
    </row>
    <row r="24" spans="1:6" ht="12.75">
      <c r="A24" s="55" t="s">
        <v>112</v>
      </c>
      <c r="B24" s="19" t="s">
        <v>51</v>
      </c>
      <c r="C24" s="20">
        <v>5931</v>
      </c>
      <c r="D24" s="20">
        <v>5961</v>
      </c>
      <c r="E24" s="20">
        <v>3487.6</v>
      </c>
      <c r="F24" s="27">
        <f aca="true" t="shared" si="1" ref="F24:F32">SUM(E24/D24*100)</f>
        <v>58.50696191914109</v>
      </c>
    </row>
    <row r="25" spans="1:6" ht="12.75">
      <c r="A25" s="56">
        <v>1000</v>
      </c>
      <c r="B25" s="22" t="s">
        <v>52</v>
      </c>
      <c r="C25" s="23">
        <f>SUM(C26:C29)</f>
        <v>1253.3999999999999</v>
      </c>
      <c r="D25" s="23">
        <f>SUM(D26:D29)</f>
        <v>5288.7</v>
      </c>
      <c r="E25" s="23">
        <f>SUM(E26:E29)</f>
        <v>3284</v>
      </c>
      <c r="F25" s="23">
        <f t="shared" si="1"/>
        <v>62.094654641027105</v>
      </c>
    </row>
    <row r="26" spans="1:6" ht="12.75">
      <c r="A26" s="55">
        <v>1001</v>
      </c>
      <c r="B26" s="19" t="s">
        <v>53</v>
      </c>
      <c r="C26" s="20">
        <v>572.5</v>
      </c>
      <c r="D26" s="20">
        <v>652.5</v>
      </c>
      <c r="E26" s="20">
        <v>293.4</v>
      </c>
      <c r="F26" s="27">
        <f t="shared" si="1"/>
        <v>44.9655172413793</v>
      </c>
    </row>
    <row r="27" spans="1:6" ht="12.75">
      <c r="A27" s="55">
        <v>1003</v>
      </c>
      <c r="B27" s="19" t="s">
        <v>54</v>
      </c>
      <c r="C27" s="20">
        <v>507.6</v>
      </c>
      <c r="D27" s="20">
        <v>2948.5</v>
      </c>
      <c r="E27" s="20">
        <v>2345.2</v>
      </c>
      <c r="F27" s="27">
        <f t="shared" si="1"/>
        <v>79.53874851619467</v>
      </c>
    </row>
    <row r="28" spans="1:6" ht="12.75">
      <c r="A28" s="55">
        <v>1004</v>
      </c>
      <c r="B28" s="19" t="s">
        <v>55</v>
      </c>
      <c r="C28" s="20"/>
      <c r="D28" s="20">
        <v>1514.4</v>
      </c>
      <c r="E28" s="20">
        <v>529.9</v>
      </c>
      <c r="F28" s="27">
        <f t="shared" si="1"/>
        <v>34.99075541468568</v>
      </c>
    </row>
    <row r="29" spans="1:6" ht="12.75">
      <c r="A29" s="55">
        <v>1006</v>
      </c>
      <c r="B29" s="19" t="s">
        <v>56</v>
      </c>
      <c r="C29" s="20">
        <v>173.3</v>
      </c>
      <c r="D29" s="20">
        <v>173.3</v>
      </c>
      <c r="E29" s="20">
        <v>115.5</v>
      </c>
      <c r="F29" s="27">
        <f t="shared" si="1"/>
        <v>66.64743219849971</v>
      </c>
    </row>
    <row r="30" spans="1:6" ht="12.75">
      <c r="A30" s="56">
        <v>1100</v>
      </c>
      <c r="B30" s="22" t="s">
        <v>57</v>
      </c>
      <c r="C30" s="23">
        <f>SUM(C31)</f>
        <v>2437.8</v>
      </c>
      <c r="D30" s="23">
        <f>SUM(D31)</f>
        <v>2437.8</v>
      </c>
      <c r="E30" s="23">
        <f>SUM(E31)</f>
        <v>1456.2</v>
      </c>
      <c r="F30" s="27">
        <f t="shared" si="1"/>
        <v>59.73418656165394</v>
      </c>
    </row>
    <row r="31" spans="1:6" ht="12.75">
      <c r="A31" s="55">
        <v>1101</v>
      </c>
      <c r="B31" s="19" t="s">
        <v>58</v>
      </c>
      <c r="C31" s="20">
        <v>2437.8</v>
      </c>
      <c r="D31" s="20">
        <v>2437.8</v>
      </c>
      <c r="E31" s="20">
        <v>1456.2</v>
      </c>
      <c r="F31" s="27">
        <f t="shared" si="1"/>
        <v>59.73418656165394</v>
      </c>
    </row>
    <row r="32" spans="1:6" ht="12.75">
      <c r="A32" s="55"/>
      <c r="B32" s="22" t="s">
        <v>59</v>
      </c>
      <c r="C32" s="23">
        <f>SUM(C4,C10,C12,C19,C25,C30,C17)</f>
        <v>147957.3</v>
      </c>
      <c r="D32" s="23">
        <f>SUM(D4,D10,D12,D19,D25,D30,D17)</f>
        <v>201790.90000000002</v>
      </c>
      <c r="E32" s="23">
        <f>SUM(E4,E10,E12,E19,E25,E30,E17)</f>
        <v>93309.3</v>
      </c>
      <c r="F32" s="65">
        <f t="shared" si="1"/>
        <v>46.24058864894304</v>
      </c>
    </row>
    <row r="33" spans="1:6" ht="12.75">
      <c r="A33" s="55"/>
      <c r="B33" s="19" t="s">
        <v>60</v>
      </c>
      <c r="C33" s="20">
        <v>0</v>
      </c>
      <c r="D33" s="34">
        <f>SUM('дох.'!D33-'расх.'!D32)</f>
        <v>-4920.200000000041</v>
      </c>
      <c r="E33" s="34">
        <f>SUM('дох.'!E33-'расх.'!E32)</f>
        <v>5790.100000000006</v>
      </c>
      <c r="F33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2014-08-11T11:16:08Z</cp:lastPrinted>
  <dcterms:created xsi:type="dcterms:W3CDTF">2014-07-09T09:19:11Z</dcterms:created>
  <dcterms:modified xsi:type="dcterms:W3CDTF">2014-08-11T11:19:36Z</dcterms:modified>
  <cp:category/>
  <cp:version/>
  <cp:contentType/>
  <cp:contentStatus/>
</cp:coreProperties>
</file>