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<sst xmlns="http://schemas.openxmlformats.org/spreadsheetml/2006/main" count="144" uniqueCount="130">
  <si>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</si>
  <si>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</si>
  <si>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</si>
  <si>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</si>
  <si>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</si>
  <si>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</si>
  <si>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</si>
  <si>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</si>
  <si>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</si>
  <si>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</si>
  <si>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</si>
  <si>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</si>
  <si>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</si>
  <si>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</si>
  <si>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</si>
  <si>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</si>
  <si>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</si>
  <si>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</si>
  <si>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</si>
  <si>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</si>
  <si>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</si>
  <si>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</si>
  <si>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</si>
  <si>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</si>
  <si>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</si>
  <si>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</si>
  <si>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</si>
  <si>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</si>
  <si>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</si>
  <si>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</si>
  <si>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</si>
  <si>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</si>
  <si>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</si>
  <si>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</si>
  <si>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</si>
  <si>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</si>
  <si>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</si>
  <si>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</si>
  <si>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</si>
  <si>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</si>
  <si>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</si>
  <si>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</si>
  <si>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</si>
  <si>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</si>
  <si>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</si>
  <si>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</si>
  <si>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</si>
  <si>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</si>
  <si>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</si>
  <si>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</si>
  <si>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</si>
  <si>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</si>
  <si>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</si>
  <si>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</si>
  <si>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</si>
  <si>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</si>
  <si>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</si>
  <si>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</si>
  <si>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</si>
  <si>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</si>
  <si>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</si>
  <si>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</si>
  <si>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</si>
  <si>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</si>
  <si>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</si>
  <si>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</si>
  <si>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</si>
  <si>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</si>
  <si>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</si>
  <si>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</si>
  <si>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</si>
  <si>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</si>
  <si>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</si>
  <si>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</si>
  <si>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</si>
  <si>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</si>
  <si>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</si>
  <si>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</si>
  <si>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</si>
  <si>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</si>
  <si>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</si>
  <si>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</si>
  <si>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</si>
  <si>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</si>
  <si>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</si>
  <si>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</si>
  <si>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</si>
  <si>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</si>
  <si>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</si>
  <si>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</si>
  <si>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</si>
  <si>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</si>
  <si>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</si>
  <si>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</si>
  <si>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</si>
  <si>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</si>
  <si>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</si>
  <si>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</si>
  <si>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</si>
  <si>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</si>
  <si>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</si>
  <si>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</si>
  <si>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</si>
  <si>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</si>
  <si>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</si>
  <si>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</si>
  <si>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</si>
  <si>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</si>
  <si>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</si>
  <si>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</si>
  <si>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</si>
  <si>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</si>
  <si>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</si>
  <si>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</si>
  <si>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</si>
  <si>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</si>
  <si>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</si>
  <si>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0703</t>
  </si>
  <si>
    <t>0800</t>
  </si>
  <si>
    <t>0801</t>
  </si>
  <si>
    <t>0501</t>
  </si>
  <si>
    <t>0503</t>
  </si>
  <si>
    <t>Жилищко-коммунальное хозяйство</t>
  </si>
  <si>
    <t>Жилищное хозяйство</t>
  </si>
  <si>
    <t>Благоустройство</t>
  </si>
  <si>
    <t>Культура, кинематография</t>
  </si>
  <si>
    <t xml:space="preserve">Культура </t>
  </si>
  <si>
    <t>Начальное профессиональное 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</si>
  <si>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</si>
  <si>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>по состоянию на 01.03.2018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</si>
</sst>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3" fillId="0" borderId="0" xfId="53" applyFont="1">
      <alignment/>
      <protection/>
    </xf>
    <xf numFmtId="49" fontId="2" fillId="0" borderId="0" xfId="53" applyNumberFormat="1" applyFont="1">
      <alignment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2" fillId="0" borderId="0" xfId="53" applyNumberFormat="1" applyFont="1" applyAlignment="1">
      <alignment vertical="top"/>
      <protection/>
    </xf>
    <xf numFmtId="49" fontId="4" fillId="0" borderId="10" xfId="53" applyNumberFormat="1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 wrapText="1"/>
      <protection/>
    </xf>
    <xf numFmtId="49" fontId="3" fillId="0" borderId="10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 wrapText="1"/>
      <protection/>
    </xf>
    <xf numFmtId="164" fontId="3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vertical="top"/>
      <protection/>
    </xf>
    <xf numFmtId="0" fontId="3" fillId="0" borderId="11" xfId="53" applyFont="1" applyBorder="1" applyAlignment="1">
      <alignment vertical="top" wrapText="1"/>
      <protection/>
    </xf>
    <xf numFmtId="164" fontId="3" fillId="0" borderId="12" xfId="53" applyNumberFormat="1" applyFont="1" applyBorder="1" applyAlignment="1">
      <alignment vertical="top"/>
      <protection/>
    </xf>
    <xf numFmtId="164" fontId="3" fillId="0" borderId="13" xfId="53" applyNumberFormat="1" applyFont="1" applyBorder="1" applyAlignment="1">
      <alignment vertical="top"/>
      <protection/>
    </xf>
    <xf numFmtId="49" fontId="3" fillId="0" borderId="14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vertical="top" wrapText="1"/>
      <protection/>
    </xf>
    <xf numFmtId="49" fontId="3" fillId="0" borderId="15" xfId="53" applyNumberFormat="1" applyFont="1" applyBorder="1" applyAlignment="1">
      <alignment vertical="top"/>
      <protection/>
    </xf>
    <xf numFmtId="0" fontId="3" fillId="0" borderId="15" xfId="53" applyFont="1" applyBorder="1" applyAlignment="1">
      <alignment vertical="top" wrapText="1"/>
      <protection/>
    </xf>
    <xf numFmtId="164" fontId="3" fillId="0" borderId="16" xfId="53" applyNumberFormat="1" applyFont="1" applyBorder="1" applyAlignment="1">
      <alignment vertical="top"/>
      <protection/>
    </xf>
    <xf numFmtId="164" fontId="3" fillId="0" borderId="17" xfId="53" applyNumberFormat="1" applyFont="1" applyBorder="1" applyAlignment="1">
      <alignment vertical="top"/>
      <protection/>
    </xf>
    <xf numFmtId="164" fontId="3" fillId="0" borderId="11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/>
      <protection/>
    </xf>
    <xf numFmtId="164" fontId="3" fillId="0" borderId="18" xfId="53" applyNumberFormat="1" applyFont="1" applyBorder="1" applyAlignment="1">
      <alignment vertical="top"/>
      <protection/>
    </xf>
    <xf numFmtId="0" fontId="3" fillId="0" borderId="17" xfId="53" applyFont="1" applyBorder="1" applyAlignment="1">
      <alignment vertical="top" wrapText="1"/>
      <protection/>
    </xf>
    <xf numFmtId="164" fontId="3" fillId="0" borderId="19" xfId="53" applyNumberFormat="1" applyFont="1" applyBorder="1" applyAlignment="1">
      <alignment vertical="top"/>
      <protection/>
    </xf>
    <xf numFmtId="164" fontId="3" fillId="0" borderId="20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horizontal="justify" vertical="top"/>
      <protection/>
    </xf>
    <xf numFmtId="164" fontId="3" fillId="0" borderId="14" xfId="53" applyNumberFormat="1" applyFont="1" applyBorder="1" applyAlignment="1">
      <alignment vertical="top"/>
      <protection/>
    </xf>
    <xf numFmtId="164" fontId="3" fillId="0" borderId="21" xfId="53" applyNumberFormat="1" applyFont="1" applyBorder="1" applyAlignment="1">
      <alignment vertical="top"/>
      <protection/>
    </xf>
    <xf numFmtId="164" fontId="3" fillId="0" borderId="15" xfId="53" applyNumberFormat="1" applyFont="1" applyBorder="1" applyAlignment="1">
      <alignment vertical="top"/>
      <protection/>
    </xf>
    <xf numFmtId="49" fontId="3" fillId="33" borderId="11" xfId="53" applyNumberFormat="1" applyFont="1" applyFill="1" applyBorder="1" applyAlignment="1">
      <alignment vertical="top"/>
      <protection/>
    </xf>
    <xf numFmtId="49" fontId="3" fillId="0" borderId="12" xfId="53" applyNumberFormat="1" applyFont="1" applyBorder="1" applyAlignment="1">
      <alignment vertical="top"/>
      <protection/>
    </xf>
    <xf numFmtId="0" fontId="3" fillId="0" borderId="12" xfId="53" applyFont="1" applyBorder="1" applyAlignment="1">
      <alignment vertical="top"/>
      <protection/>
    </xf>
    <xf numFmtId="49" fontId="3" fillId="0" borderId="22" xfId="53" applyNumberFormat="1" applyFont="1" applyBorder="1" applyAlignment="1">
      <alignment vertical="top"/>
      <protection/>
    </xf>
    <xf numFmtId="0" fontId="4" fillId="0" borderId="22" xfId="53" applyFont="1" applyBorder="1" applyAlignment="1">
      <alignment vertical="top"/>
      <protection/>
    </xf>
    <xf numFmtId="164" fontId="4" fillId="0" borderId="22" xfId="53" applyNumberFormat="1" applyFont="1" applyBorder="1" applyAlignment="1">
      <alignment vertical="top"/>
      <protection/>
    </xf>
    <xf numFmtId="0" fontId="4" fillId="0" borderId="22" xfId="53" applyFont="1" applyFill="1" applyBorder="1" applyAlignment="1">
      <alignment vertical="top"/>
      <protection/>
    </xf>
    <xf numFmtId="164" fontId="4" fillId="0" borderId="14" xfId="53" applyNumberFormat="1" applyFont="1" applyBorder="1" applyAlignment="1">
      <alignment vertical="top"/>
      <protection/>
    </xf>
    <xf numFmtId="0" fontId="3" fillId="0" borderId="14" xfId="53" applyFont="1" applyFill="1" applyBorder="1" applyAlignment="1">
      <alignment vertical="top"/>
      <protection/>
    </xf>
    <xf numFmtId="164" fontId="3" fillId="0" borderId="22" xfId="53" applyNumberFormat="1" applyFont="1" applyBorder="1" applyAlignment="1">
      <alignment vertical="top"/>
      <protection/>
    </xf>
    <xf numFmtId="0" fontId="3" fillId="0" borderId="22" xfId="53" applyFont="1" applyFill="1" applyBorder="1" applyAlignment="1">
      <alignment vertical="top"/>
      <protection/>
    </xf>
    <xf numFmtId="0" fontId="3" fillId="0" borderId="22" xfId="53" applyFont="1" applyFill="1" applyBorder="1" applyAlignment="1">
      <alignment horizontal="justify" vertical="top"/>
      <protection/>
    </xf>
    <xf numFmtId="0" fontId="4" fillId="0" borderId="0" xfId="53" applyFont="1">
      <alignment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49" fontId="4" fillId="0" borderId="22" xfId="53" applyNumberFormat="1" applyFont="1" applyBorder="1" applyAlignment="1">
      <alignment horizontal="center" vertical="top"/>
      <protection/>
    </xf>
    <xf numFmtId="0" fontId="4" fillId="0" borderId="23" xfId="53" applyFont="1" applyBorder="1" applyAlignment="1">
      <alignment vertical="top"/>
      <protection/>
    </xf>
    <xf numFmtId="164" fontId="4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horizontal="center" vertical="top"/>
      <protection/>
    </xf>
    <xf numFmtId="49" fontId="3" fillId="0" borderId="17" xfId="53" applyNumberFormat="1" applyFont="1" applyBorder="1" applyAlignment="1">
      <alignment horizontal="center" vertical="top"/>
      <protection/>
    </xf>
    <xf numFmtId="49" fontId="3" fillId="0" borderId="14" xfId="53" applyNumberFormat="1" applyFont="1" applyBorder="1" applyAlignment="1">
      <alignment horizontal="center" vertical="top"/>
      <protection/>
    </xf>
    <xf numFmtId="49" fontId="3" fillId="0" borderId="22" xfId="53" applyNumberFormat="1" applyFont="1" applyBorder="1" applyAlignment="1">
      <alignment horizontal="center" vertical="top"/>
      <protection/>
    </xf>
    <xf numFmtId="0" fontId="3" fillId="0" borderId="22" xfId="53" applyFont="1" applyBorder="1" applyAlignment="1">
      <alignment vertical="top"/>
      <protection/>
    </xf>
    <xf numFmtId="0" fontId="46" fillId="0" borderId="24" xfId="0" applyFont="1" applyBorder="1" applyAlignment="1">
      <alignment vertical="top" wrapText="1"/>
    </xf>
    <xf numFmtId="0" fontId="47" fillId="34" borderId="25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7" fillId="34" borderId="0" xfId="0" applyFont="1" applyFill="1" applyBorder="1" applyAlignment="1">
      <alignment vertical="top" wrapText="1"/>
    </xf>
    <xf numFmtId="0" fontId="3" fillId="0" borderId="22" xfId="53" applyFont="1" applyBorder="1" applyAlignment="1">
      <alignment vertical="top" wrapText="1"/>
      <protection/>
    </xf>
    <xf numFmtId="0" fontId="4" fillId="0" borderId="22" xfId="53" applyFont="1" applyBorder="1" applyAlignment="1">
      <alignment vertical="top" wrapText="1"/>
      <protection/>
    </xf>
    <xf numFmtId="0" fontId="3" fillId="0" borderId="14" xfId="53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top"/>
      <protection/>
    </xf>
    <xf numFmtId="164" fontId="3" fillId="0" borderId="26" xfId="53" applyNumberFormat="1" applyFont="1" applyBorder="1" applyAlignment="1">
      <alignment vertical="top"/>
      <protection/>
    </xf>
    <xf numFmtId="0" fontId="47" fillId="0" borderId="10" xfId="0" applyFont="1" applyBorder="1" applyAlignment="1">
      <alignment vertical="top" wrapText="1"/>
    </xf>
    <xf numFmtId="164" fontId="3" fillId="0" borderId="22" xfId="53" applyNumberFormat="1" applyFont="1" applyFill="1" applyBorder="1" applyAlignment="1">
      <alignment vertical="top"/>
      <protection/>
    </xf>
    <xf numFmtId="49" fontId="3" fillId="0" borderId="21" xfId="53" applyNumberFormat="1" applyFont="1" applyBorder="1" applyAlignment="1">
      <alignment horizontal="center" vertical="top"/>
      <protection/>
    </xf>
    <xf numFmtId="0" fontId="3" fillId="0" borderId="15" xfId="0" applyFont="1" applyBorder="1" applyAlignment="1">
      <alignment vertical="top" wrapText="1"/>
    </xf>
    <xf numFmtId="164" fontId="3" fillId="0" borderId="27" xfId="53" applyNumberFormat="1" applyFont="1" applyBorder="1" applyAlignment="1">
      <alignment vertical="top"/>
      <protection/>
    </xf>
    <xf numFmtId="49" fontId="3" fillId="0" borderId="12" xfId="53" applyNumberFormat="1" applyFont="1" applyBorder="1" applyAlignment="1">
      <alignment horizontal="center" vertical="top"/>
      <protection/>
    </xf>
    <xf numFmtId="164" fontId="4" fillId="0" borderId="12" xfId="53" applyNumberFormat="1" applyFont="1" applyBorder="1" applyAlignment="1">
      <alignment vertical="top"/>
      <protection/>
    </xf>
    <xf numFmtId="0" fontId="2" fillId="0" borderId="0" xfId="53" applyFont="1" applyAlignment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0" applyFont="1" applyBorder="1" applyAlignment="1">
      <alignment horizontal="right" vertical="top"/>
    </xf>
    <xf numFmtId="0" fontId="5" fillId="0" borderId="28" xfId="53" applyFont="1" applyBorder="1" applyAlignment="1">
      <alignment horizontal="right"/>
      <protection/>
    </xf>
    <xf numFmtId="0" fontId="3" fillId="0" borderId="28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"/>
  <sheetViews>
    <sheetView tabSelected="1"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16" sqref="E16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74" t="s">
        <v>79</v>
      </c>
      <c r="B3" s="75"/>
      <c r="C3" s="75"/>
      <c r="D3" s="75"/>
      <c r="E3" s="75"/>
      <c r="F3" s="75"/>
    </row>
    <row r="4" spans="1:6" ht="12.75">
      <c r="A4" s="76" t="s">
        <v>129</v>
      </c>
      <c r="B4" s="75"/>
      <c r="C4" s="75"/>
      <c r="D4" s="75"/>
      <c r="E4" s="75"/>
      <c r="F4" s="75"/>
    </row>
    <row r="5" spans="1:6" ht="12.75">
      <c r="A5" s="7"/>
      <c r="B5" s="8"/>
      <c r="C5" s="8"/>
      <c r="D5" s="8"/>
      <c r="E5" s="8"/>
      <c r="F5" s="8"/>
    </row>
    <row r="6" spans="1:6" ht="15.75">
      <c r="A6" s="9" t="s">
        <v>0</v>
      </c>
      <c r="B6" s="8"/>
      <c r="C6" s="8"/>
      <c r="D6" s="8"/>
      <c r="E6" s="8"/>
      <c r="F6" s="8"/>
    </row>
    <row r="7" spans="1:6" ht="13.5">
      <c r="A7" s="8"/>
      <c r="B7" s="8"/>
      <c r="C7" s="8"/>
      <c r="D7" s="8"/>
      <c r="E7" s="77" t="s">
        <v>90</v>
      </c>
      <c r="F7" s="78"/>
    </row>
    <row r="8" spans="1:6" ht="51">
      <c r="A8" s="10" t="s">
        <v>1</v>
      </c>
      <c r="B8" s="11" t="s">
        <v>2</v>
      </c>
      <c r="C8" s="12" t="s">
        <v>109</v>
      </c>
      <c r="D8" s="12" t="s">
        <v>110</v>
      </c>
      <c r="E8" s="12" t="s">
        <v>70</v>
      </c>
      <c r="F8" s="12" t="s">
        <v>71</v>
      </c>
    </row>
    <row r="9" spans="1:8" ht="12.75">
      <c r="A9" s="13" t="s">
        <v>3</v>
      </c>
      <c r="B9" s="14" t="s">
        <v>63</v>
      </c>
      <c r="C9" s="15">
        <v>22893.6</v>
      </c>
      <c r="D9" s="15">
        <v>22893.6</v>
      </c>
      <c r="E9" s="15">
        <v>3397.5</v>
      </c>
      <c r="F9" s="15">
        <f>SUM(E9/D9*100)</f>
        <v>14.840392074640949</v>
      </c>
      <c r="H9" s="4"/>
    </row>
    <row r="10" spans="1:8" ht="38.25">
      <c r="A10" s="16" t="s">
        <v>80</v>
      </c>
      <c r="B10" s="17" t="s">
        <v>81</v>
      </c>
      <c r="C10" s="18">
        <v>6032.3</v>
      </c>
      <c r="D10" s="18">
        <v>6032.3</v>
      </c>
      <c r="E10" s="19">
        <v>667.8</v>
      </c>
      <c r="F10" s="18">
        <f>SUM(E10/D10*100)</f>
        <v>11.070404323392404</v>
      </c>
      <c r="H10" s="4"/>
    </row>
    <row r="11" spans="1:8" ht="25.5">
      <c r="A11" s="20" t="s">
        <v>4</v>
      </c>
      <c r="B11" s="21" t="s">
        <v>61</v>
      </c>
      <c r="C11" s="18">
        <v>2600</v>
      </c>
      <c r="D11" s="18">
        <v>2600</v>
      </c>
      <c r="E11" s="19">
        <v>499.8</v>
      </c>
      <c r="F11" s="26">
        <f>SUM(E11/D11*100)</f>
        <v>19.223076923076924</v>
      </c>
      <c r="H11" s="4"/>
    </row>
    <row r="12" spans="1:8" ht="25.5">
      <c r="A12" s="22" t="s">
        <v>5</v>
      </c>
      <c r="B12" s="23" t="s">
        <v>62</v>
      </c>
      <c r="C12" s="24">
        <v>385</v>
      </c>
      <c r="D12" s="24">
        <v>385</v>
      </c>
      <c r="E12" s="25">
        <v>0</v>
      </c>
      <c r="F12" s="15">
        <f>SUM(E12/D12*100)</f>
        <v>0</v>
      </c>
      <c r="H12" s="4"/>
    </row>
    <row r="13" spans="1:8" ht="38.25" hidden="1">
      <c r="A13" s="13" t="s">
        <v>6</v>
      </c>
      <c r="B13" s="14" t="s">
        <v>7</v>
      </c>
      <c r="C13" s="15"/>
      <c r="D13" s="15"/>
      <c r="E13" s="28"/>
      <c r="F13" s="15"/>
      <c r="H13" s="4"/>
    </row>
    <row r="14" spans="1:8" ht="12.75" hidden="1">
      <c r="A14" s="13" t="s">
        <v>82</v>
      </c>
      <c r="B14" s="14" t="s">
        <v>85</v>
      </c>
      <c r="C14" s="15"/>
      <c r="D14" s="15"/>
      <c r="E14" s="28"/>
      <c r="F14" s="15"/>
      <c r="H14" s="4"/>
    </row>
    <row r="15" spans="1:8" ht="40.5" customHeight="1" hidden="1">
      <c r="A15" s="13" t="s">
        <v>6</v>
      </c>
      <c r="B15" s="14" t="s">
        <v>7</v>
      </c>
      <c r="C15" s="15"/>
      <c r="D15" s="15"/>
      <c r="E15" s="28"/>
      <c r="F15" s="15"/>
      <c r="H15" s="4"/>
    </row>
    <row r="16" spans="1:8" ht="40.5" customHeight="1">
      <c r="A16" s="13" t="s">
        <v>6</v>
      </c>
      <c r="B16" s="14" t="s">
        <v>7</v>
      </c>
      <c r="C16" s="15">
        <v>0</v>
      </c>
      <c r="D16" s="15">
        <v>0</v>
      </c>
      <c r="E16" s="28">
        <v>2.8</v>
      </c>
      <c r="F16" s="15"/>
      <c r="H16" s="4"/>
    </row>
    <row r="17" spans="1:8" ht="12.75">
      <c r="A17" s="13" t="s">
        <v>83</v>
      </c>
      <c r="B17" s="27" t="s">
        <v>8</v>
      </c>
      <c r="C17" s="15">
        <v>850</v>
      </c>
      <c r="D17" s="15">
        <v>850</v>
      </c>
      <c r="E17" s="28">
        <v>111.2</v>
      </c>
      <c r="F17" s="15">
        <f>SUM(E17/D17*100)</f>
        <v>13.08235294117647</v>
      </c>
      <c r="G17" s="3"/>
      <c r="H17" s="4"/>
    </row>
    <row r="18" spans="1:8" ht="25.5">
      <c r="A18" s="16" t="s">
        <v>84</v>
      </c>
      <c r="B18" s="29" t="s">
        <v>64</v>
      </c>
      <c r="C18" s="30">
        <v>0</v>
      </c>
      <c r="D18" s="30">
        <v>0</v>
      </c>
      <c r="E18" s="31">
        <v>0</v>
      </c>
      <c r="F18" s="15"/>
      <c r="H18" s="4"/>
    </row>
    <row r="19" spans="1:8" ht="51">
      <c r="A19" s="20" t="s">
        <v>9</v>
      </c>
      <c r="B19" s="21" t="s">
        <v>65</v>
      </c>
      <c r="C19" s="18">
        <v>704</v>
      </c>
      <c r="D19" s="18">
        <v>704</v>
      </c>
      <c r="E19" s="19">
        <v>25.9</v>
      </c>
      <c r="F19" s="15">
        <f aca="true" t="shared" si="0" ref="F19:F25">SUM(E19/D19*100)</f>
        <v>3.6789772727272725</v>
      </c>
      <c r="H19" s="4"/>
    </row>
    <row r="20" spans="1:8" ht="51" customHeight="1">
      <c r="A20" s="20" t="s">
        <v>10</v>
      </c>
      <c r="B20" s="32" t="s">
        <v>11</v>
      </c>
      <c r="C20" s="33">
        <v>555</v>
      </c>
      <c r="D20" s="33">
        <v>555</v>
      </c>
      <c r="E20" s="34">
        <v>56.8</v>
      </c>
      <c r="F20" s="35">
        <f t="shared" si="0"/>
        <v>10.234234234234235</v>
      </c>
      <c r="H20" s="4"/>
    </row>
    <row r="21" spans="1:8" ht="25.5">
      <c r="A21" s="13" t="s">
        <v>12</v>
      </c>
      <c r="B21" s="14" t="s">
        <v>66</v>
      </c>
      <c r="C21" s="15">
        <v>87.4</v>
      </c>
      <c r="D21" s="15">
        <v>87.4</v>
      </c>
      <c r="E21" s="15">
        <v>7.8</v>
      </c>
      <c r="F21" s="15">
        <f t="shared" si="0"/>
        <v>8.924485125858123</v>
      </c>
      <c r="H21" s="4"/>
    </row>
    <row r="22" spans="1:8" ht="12.75">
      <c r="A22" s="16" t="s">
        <v>13</v>
      </c>
      <c r="B22" s="17" t="s">
        <v>14</v>
      </c>
      <c r="C22" s="26">
        <v>5630</v>
      </c>
      <c r="D22" s="26">
        <v>5630</v>
      </c>
      <c r="E22" s="25">
        <v>816.4</v>
      </c>
      <c r="F22" s="26">
        <f t="shared" si="0"/>
        <v>14.50088809946714</v>
      </c>
      <c r="H22" s="4"/>
    </row>
    <row r="23" spans="1:8" ht="38.25">
      <c r="A23" s="13" t="s">
        <v>15</v>
      </c>
      <c r="B23" s="14" t="s">
        <v>67</v>
      </c>
      <c r="C23" s="15">
        <v>0</v>
      </c>
      <c r="D23" s="15">
        <v>0</v>
      </c>
      <c r="E23" s="15">
        <v>590.4</v>
      </c>
      <c r="F23" s="15"/>
      <c r="H23" s="4"/>
    </row>
    <row r="24" spans="1:8" ht="51">
      <c r="A24" s="36" t="s">
        <v>16</v>
      </c>
      <c r="B24" s="17" t="s">
        <v>69</v>
      </c>
      <c r="C24" s="26">
        <v>150</v>
      </c>
      <c r="D24" s="26">
        <v>150</v>
      </c>
      <c r="E24" s="25">
        <v>201.7</v>
      </c>
      <c r="F24" s="26">
        <f t="shared" si="0"/>
        <v>134.46666666666667</v>
      </c>
      <c r="H24" s="4"/>
    </row>
    <row r="25" spans="1:8" ht="25.5">
      <c r="A25" s="13" t="s">
        <v>17</v>
      </c>
      <c r="B25" s="14" t="s">
        <v>68</v>
      </c>
      <c r="C25" s="15">
        <v>241.5</v>
      </c>
      <c r="D25" s="15">
        <v>241.5</v>
      </c>
      <c r="E25" s="15">
        <v>33.3</v>
      </c>
      <c r="F25" s="15">
        <f t="shared" si="0"/>
        <v>13.788819875776396</v>
      </c>
      <c r="H25" s="4"/>
    </row>
    <row r="26" spans="1:8" ht="12.75">
      <c r="A26" s="13" t="s">
        <v>18</v>
      </c>
      <c r="B26" s="27" t="s">
        <v>19</v>
      </c>
      <c r="C26" s="15">
        <v>0</v>
      </c>
      <c r="D26" s="15">
        <v>0</v>
      </c>
      <c r="E26" s="15">
        <v>0</v>
      </c>
      <c r="F26" s="15"/>
      <c r="H26" s="4"/>
    </row>
    <row r="27" spans="1:8" ht="12.75">
      <c r="A27" s="37" t="s">
        <v>20</v>
      </c>
      <c r="B27" s="38" t="s">
        <v>21</v>
      </c>
      <c r="C27" s="18">
        <v>0</v>
      </c>
      <c r="D27" s="18">
        <v>0</v>
      </c>
      <c r="E27" s="18">
        <v>0</v>
      </c>
      <c r="F27" s="15"/>
      <c r="H27" s="4"/>
    </row>
    <row r="28" spans="1:8" ht="12.75">
      <c r="A28" s="39"/>
      <c r="B28" s="40" t="s">
        <v>22</v>
      </c>
      <c r="C28" s="41">
        <f>SUM(C9:C27)</f>
        <v>40128.799999999996</v>
      </c>
      <c r="D28" s="41">
        <f>SUM(D9:D27)</f>
        <v>40128.799999999996</v>
      </c>
      <c r="E28" s="41">
        <f>SUM(E9:E27)</f>
        <v>6411.4</v>
      </c>
      <c r="F28" s="41">
        <f aca="true" t="shared" si="1" ref="F28:F34">SUM(E28/D28*100)</f>
        <v>15.977053886485518</v>
      </c>
      <c r="H28" s="4"/>
    </row>
    <row r="29" spans="1:8" ht="12.75">
      <c r="A29" s="39" t="s">
        <v>23</v>
      </c>
      <c r="B29" s="42" t="s">
        <v>24</v>
      </c>
      <c r="C29" s="41">
        <f>SUM(C30:C34)</f>
        <v>550279.4</v>
      </c>
      <c r="D29" s="41">
        <f>SUM(D30:D34)</f>
        <v>563700.22</v>
      </c>
      <c r="E29" s="41">
        <f>SUM(E30:E34)</f>
        <v>19532.3</v>
      </c>
      <c r="F29" s="43">
        <f t="shared" si="1"/>
        <v>3.465015500614848</v>
      </c>
      <c r="H29" s="4"/>
    </row>
    <row r="30" spans="1:8" ht="12.75">
      <c r="A30" s="20" t="s">
        <v>25</v>
      </c>
      <c r="B30" s="44" t="s">
        <v>26</v>
      </c>
      <c r="C30" s="33">
        <v>48425.1</v>
      </c>
      <c r="D30" s="33">
        <v>48425.1</v>
      </c>
      <c r="E30" s="34">
        <v>8070.8</v>
      </c>
      <c r="F30" s="45">
        <f t="shared" si="1"/>
        <v>16.666563414427642</v>
      </c>
      <c r="H30" s="4"/>
    </row>
    <row r="31" spans="1:8" ht="12.75">
      <c r="A31" s="39" t="s">
        <v>27</v>
      </c>
      <c r="B31" s="46" t="s">
        <v>28</v>
      </c>
      <c r="C31" s="45">
        <v>431527.9</v>
      </c>
      <c r="D31" s="45">
        <v>444233.9</v>
      </c>
      <c r="E31" s="45">
        <v>194.5</v>
      </c>
      <c r="F31" s="45">
        <f>SUM(E31/D31*100)</f>
        <v>0.04378324121594502</v>
      </c>
      <c r="H31" s="4"/>
    </row>
    <row r="32" spans="1:8" ht="12.75">
      <c r="A32" s="39" t="s">
        <v>29</v>
      </c>
      <c r="B32" s="46" t="s">
        <v>30</v>
      </c>
      <c r="C32" s="45">
        <v>69271.4</v>
      </c>
      <c r="D32" s="45">
        <v>70219.1</v>
      </c>
      <c r="E32" s="45">
        <v>11457.7</v>
      </c>
      <c r="F32" s="18">
        <f t="shared" si="1"/>
        <v>16.317070426707264</v>
      </c>
      <c r="H32" s="4"/>
    </row>
    <row r="33" spans="1:8" ht="12.75">
      <c r="A33" s="39" t="s">
        <v>31</v>
      </c>
      <c r="B33" s="46" t="s">
        <v>32</v>
      </c>
      <c r="C33" s="45">
        <v>1055</v>
      </c>
      <c r="D33" s="45">
        <v>1055</v>
      </c>
      <c r="E33" s="45">
        <v>42.2</v>
      </c>
      <c r="F33" s="18">
        <f t="shared" si="1"/>
        <v>4</v>
      </c>
      <c r="H33" s="4"/>
    </row>
    <row r="34" spans="1:8" ht="25.5">
      <c r="A34" s="39" t="s">
        <v>33</v>
      </c>
      <c r="B34" s="47" t="s">
        <v>34</v>
      </c>
      <c r="C34" s="45">
        <v>0</v>
      </c>
      <c r="D34" s="45">
        <v>-232.88</v>
      </c>
      <c r="E34" s="45">
        <v>-232.9</v>
      </c>
      <c r="F34" s="15">
        <f t="shared" si="1"/>
        <v>100.00858811405016</v>
      </c>
      <c r="H34" s="4"/>
    </row>
    <row r="35" spans="1:6" ht="12.75">
      <c r="A35" s="39" t="s">
        <v>35</v>
      </c>
      <c r="B35" s="42" t="s">
        <v>36</v>
      </c>
      <c r="C35" s="41">
        <f>SUM(C28:C29)</f>
        <v>590408.2000000001</v>
      </c>
      <c r="D35" s="41">
        <f>SUM(D28:D29)</f>
        <v>603829.02</v>
      </c>
      <c r="E35" s="41">
        <f>SUM(E28,E29)</f>
        <v>25943.699999999997</v>
      </c>
      <c r="F35" s="41">
        <f>SUM(E35/D35*100)</f>
        <v>4.2965308292072475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B45" sqref="B45:B46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6" ht="15.75">
      <c r="A1" s="6" t="s">
        <v>37</v>
      </c>
      <c r="B1" s="48"/>
      <c r="C1" s="5"/>
      <c r="D1" s="5"/>
      <c r="E1" s="5"/>
      <c r="F1" s="5"/>
    </row>
    <row r="2" spans="1:6" ht="13.5">
      <c r="A2" s="5"/>
      <c r="B2" s="5"/>
      <c r="C2" s="5"/>
      <c r="D2" s="5"/>
      <c r="E2" s="79" t="s">
        <v>90</v>
      </c>
      <c r="F2" s="80"/>
    </row>
    <row r="3" spans="1:6" ht="51">
      <c r="A3" s="49" t="s">
        <v>76</v>
      </c>
      <c r="B3" s="49" t="s">
        <v>77</v>
      </c>
      <c r="C3" s="49" t="s">
        <v>109</v>
      </c>
      <c r="D3" s="49" t="s">
        <v>78</v>
      </c>
      <c r="E3" s="49" t="s">
        <v>70</v>
      </c>
      <c r="F3" s="49" t="s">
        <v>71</v>
      </c>
    </row>
    <row r="4" spans="1:6" ht="12.75">
      <c r="A4" s="50" t="s">
        <v>91</v>
      </c>
      <c r="B4" s="51" t="s">
        <v>38</v>
      </c>
      <c r="C4" s="52">
        <f>SUM(C5:C10)</f>
        <v>25641.229999999996</v>
      </c>
      <c r="D4" s="52">
        <f>SUM(D5:D10)</f>
        <v>26542.199999999997</v>
      </c>
      <c r="E4" s="52">
        <f>E6+E7+E8+E9+E10</f>
        <v>3848.7</v>
      </c>
      <c r="F4" s="52">
        <f>SUM(E4/D4*100)</f>
        <v>14.50030517440152</v>
      </c>
    </row>
    <row r="5" spans="1:6" ht="38.25" hidden="1">
      <c r="A5" s="53" t="s">
        <v>92</v>
      </c>
      <c r="B5" s="29" t="s">
        <v>72</v>
      </c>
      <c r="C5" s="35"/>
      <c r="D5" s="35"/>
      <c r="E5" s="35"/>
      <c r="F5" s="35">
        <v>0</v>
      </c>
    </row>
    <row r="6" spans="1:6" ht="51">
      <c r="A6" s="54" t="s">
        <v>115</v>
      </c>
      <c r="B6" s="14" t="s">
        <v>116</v>
      </c>
      <c r="C6" s="15">
        <v>1132.8</v>
      </c>
      <c r="D6" s="15">
        <v>1178.1</v>
      </c>
      <c r="E6" s="15">
        <v>197.2</v>
      </c>
      <c r="F6" s="52">
        <f>SUM(E6/D6*100)</f>
        <v>16.738816738816737</v>
      </c>
    </row>
    <row r="7" spans="1:6" ht="25.5">
      <c r="A7" s="55" t="s">
        <v>93</v>
      </c>
      <c r="B7" s="17" t="s">
        <v>73</v>
      </c>
      <c r="C7" s="18">
        <v>18082.3</v>
      </c>
      <c r="D7" s="18">
        <v>18766</v>
      </c>
      <c r="E7" s="18">
        <v>2691.4</v>
      </c>
      <c r="F7" s="18">
        <f>SUM(E7/D7*100)</f>
        <v>14.341894916338058</v>
      </c>
    </row>
    <row r="8" spans="1:6" ht="25.5">
      <c r="A8" s="55" t="s">
        <v>94</v>
      </c>
      <c r="B8" s="21" t="s">
        <v>74</v>
      </c>
      <c r="C8" s="18">
        <v>3599.5</v>
      </c>
      <c r="D8" s="18">
        <v>3721.5</v>
      </c>
      <c r="E8" s="18">
        <v>494.6</v>
      </c>
      <c r="F8" s="18">
        <f>SUM(E8/D8*100)</f>
        <v>13.290339916700255</v>
      </c>
    </row>
    <row r="9" spans="1:6" ht="12.75">
      <c r="A9" s="56" t="s">
        <v>95</v>
      </c>
      <c r="B9" s="57" t="s">
        <v>39</v>
      </c>
      <c r="C9" s="45">
        <v>485.1</v>
      </c>
      <c r="D9" s="45">
        <v>485.1</v>
      </c>
      <c r="E9" s="45">
        <v>0</v>
      </c>
      <c r="F9" s="18">
        <f>SUM(E9/D9*100)</f>
        <v>0</v>
      </c>
    </row>
    <row r="10" spans="1:6" ht="12.75">
      <c r="A10" s="56" t="s">
        <v>96</v>
      </c>
      <c r="B10" s="57" t="s">
        <v>40</v>
      </c>
      <c r="C10" s="45">
        <v>2341.53</v>
      </c>
      <c r="D10" s="45">
        <v>2391.5</v>
      </c>
      <c r="E10" s="45">
        <v>465.5</v>
      </c>
      <c r="F10" s="33">
        <f aca="true" t="shared" si="0" ref="F10:F31">SUM(E10/D10*100)</f>
        <v>19.46477106418566</v>
      </c>
    </row>
    <row r="11" spans="1:6" ht="25.5">
      <c r="A11" s="50" t="s">
        <v>87</v>
      </c>
      <c r="B11" s="58" t="s">
        <v>86</v>
      </c>
      <c r="C11" s="41">
        <f>C12+C15+C14</f>
        <v>1100</v>
      </c>
      <c r="D11" s="41">
        <f>D14+D15</f>
        <v>1100</v>
      </c>
      <c r="E11" s="41">
        <f>E14+E15</f>
        <v>0</v>
      </c>
      <c r="F11" s="43">
        <f t="shared" si="0"/>
        <v>0</v>
      </c>
    </row>
    <row r="12" spans="1:6" ht="51.75" customHeight="1" hidden="1">
      <c r="A12" s="56" t="s">
        <v>111</v>
      </c>
      <c r="B12" s="59" t="s">
        <v>112</v>
      </c>
      <c r="C12" s="45">
        <v>0</v>
      </c>
      <c r="D12" s="45">
        <v>0</v>
      </c>
      <c r="E12" s="45"/>
      <c r="F12" s="33"/>
    </row>
    <row r="13" spans="1:6" ht="14.25" customHeight="1" hidden="1">
      <c r="A13" s="69" t="s">
        <v>111</v>
      </c>
      <c r="B13" s="70" t="s">
        <v>32</v>
      </c>
      <c r="C13" s="71"/>
      <c r="D13" s="71"/>
      <c r="E13" s="33"/>
      <c r="F13" s="33"/>
    </row>
    <row r="14" spans="1:6" ht="54" customHeight="1">
      <c r="A14" s="65" t="s">
        <v>111</v>
      </c>
      <c r="B14" s="60" t="s">
        <v>128</v>
      </c>
      <c r="C14" s="15">
        <v>1020</v>
      </c>
      <c r="D14" s="15">
        <v>1020</v>
      </c>
      <c r="E14" s="28">
        <v>0</v>
      </c>
      <c r="F14" s="15">
        <f t="shared" si="0"/>
        <v>0</v>
      </c>
    </row>
    <row r="15" spans="1:6" ht="39.75" customHeight="1">
      <c r="A15" s="72" t="s">
        <v>114</v>
      </c>
      <c r="B15" s="61" t="s">
        <v>113</v>
      </c>
      <c r="C15" s="18">
        <v>80</v>
      </c>
      <c r="D15" s="18">
        <v>80</v>
      </c>
      <c r="E15" s="19">
        <v>0</v>
      </c>
      <c r="F15" s="15">
        <f t="shared" si="0"/>
        <v>0</v>
      </c>
    </row>
    <row r="16" spans="1:6" ht="12.75">
      <c r="A16" s="50" t="s">
        <v>97</v>
      </c>
      <c r="B16" s="40" t="s">
        <v>41</v>
      </c>
      <c r="C16" s="41">
        <f>SUM(C17:C20)</f>
        <v>7579.5</v>
      </c>
      <c r="D16" s="41">
        <f>SUM(D17:D20)</f>
        <v>8629.2</v>
      </c>
      <c r="E16" s="41">
        <f>SUM(E17:E20)</f>
        <v>302.5</v>
      </c>
      <c r="F16" s="73">
        <f t="shared" si="0"/>
        <v>3.505539331571872</v>
      </c>
    </row>
    <row r="17" spans="1:6" ht="12.75">
      <c r="A17" s="56" t="s">
        <v>98</v>
      </c>
      <c r="B17" s="57" t="s">
        <v>42</v>
      </c>
      <c r="C17" s="45">
        <v>82.2</v>
      </c>
      <c r="D17" s="45">
        <v>82.2</v>
      </c>
      <c r="E17" s="45">
        <v>0</v>
      </c>
      <c r="F17" s="45">
        <f t="shared" si="0"/>
        <v>0</v>
      </c>
    </row>
    <row r="18" spans="1:6" ht="12.75">
      <c r="A18" s="56" t="s">
        <v>99</v>
      </c>
      <c r="B18" s="57" t="s">
        <v>43</v>
      </c>
      <c r="C18" s="45">
        <v>1000</v>
      </c>
      <c r="D18" s="45">
        <v>1000</v>
      </c>
      <c r="E18" s="45">
        <v>0</v>
      </c>
      <c r="F18" s="45">
        <f t="shared" si="0"/>
        <v>0</v>
      </c>
    </row>
    <row r="19" spans="1:6" ht="12.75">
      <c r="A19" s="56" t="s">
        <v>100</v>
      </c>
      <c r="B19" s="57" t="s">
        <v>44</v>
      </c>
      <c r="C19" s="45">
        <v>6032.3</v>
      </c>
      <c r="D19" s="45">
        <v>7082</v>
      </c>
      <c r="E19" s="45">
        <v>302.5</v>
      </c>
      <c r="F19" s="45">
        <f t="shared" si="0"/>
        <v>4.271392262072861</v>
      </c>
    </row>
    <row r="20" spans="1:6" ht="25.5">
      <c r="A20" s="56" t="s">
        <v>101</v>
      </c>
      <c r="B20" s="62" t="s">
        <v>45</v>
      </c>
      <c r="C20" s="45">
        <v>465</v>
      </c>
      <c r="D20" s="45">
        <v>465</v>
      </c>
      <c r="E20" s="45">
        <v>0</v>
      </c>
      <c r="F20" s="45">
        <f t="shared" si="0"/>
        <v>0</v>
      </c>
    </row>
    <row r="21" spans="1:6" ht="12.75" hidden="1">
      <c r="A21" s="50" t="s">
        <v>102</v>
      </c>
      <c r="B21" s="63" t="s">
        <v>46</v>
      </c>
      <c r="C21" s="41">
        <f>C22</f>
        <v>0</v>
      </c>
      <c r="D21" s="41">
        <f>D22</f>
        <v>0</v>
      </c>
      <c r="E21" s="41">
        <f>E22</f>
        <v>0</v>
      </c>
      <c r="F21" s="45"/>
    </row>
    <row r="22" spans="1:6" ht="12.75" hidden="1">
      <c r="A22" s="56" t="s">
        <v>103</v>
      </c>
      <c r="B22" s="62" t="s">
        <v>47</v>
      </c>
      <c r="C22" s="45">
        <v>0</v>
      </c>
      <c r="D22" s="45">
        <v>0</v>
      </c>
      <c r="E22" s="45">
        <v>0</v>
      </c>
      <c r="F22" s="45"/>
    </row>
    <row r="23" spans="1:6" ht="12.75">
      <c r="A23" s="50" t="s">
        <v>102</v>
      </c>
      <c r="B23" s="63" t="s">
        <v>122</v>
      </c>
      <c r="C23" s="41">
        <f>C24+C25+C26</f>
        <v>639</v>
      </c>
      <c r="D23" s="41">
        <f>D24+D25+D26</f>
        <v>639</v>
      </c>
      <c r="E23" s="41">
        <f>E24+E25+E26</f>
        <v>11.4</v>
      </c>
      <c r="F23" s="41">
        <f t="shared" si="0"/>
        <v>1.784037558685446</v>
      </c>
    </row>
    <row r="24" spans="1:6" ht="12.75">
      <c r="A24" s="56" t="s">
        <v>120</v>
      </c>
      <c r="B24" s="62" t="s">
        <v>123</v>
      </c>
      <c r="C24" s="45">
        <v>247.6</v>
      </c>
      <c r="D24" s="45">
        <v>247.6</v>
      </c>
      <c r="E24" s="45">
        <v>11.4</v>
      </c>
      <c r="F24" s="45">
        <f t="shared" si="0"/>
        <v>4.604200323101777</v>
      </c>
    </row>
    <row r="25" spans="1:6" ht="12.75">
      <c r="A25" s="56" t="s">
        <v>103</v>
      </c>
      <c r="B25" s="62" t="s">
        <v>47</v>
      </c>
      <c r="C25" s="45">
        <v>23.4</v>
      </c>
      <c r="D25" s="45">
        <v>23.4</v>
      </c>
      <c r="E25" s="45">
        <v>0</v>
      </c>
      <c r="F25" s="45">
        <f t="shared" si="0"/>
        <v>0</v>
      </c>
    </row>
    <row r="26" spans="1:6" ht="12.75">
      <c r="A26" s="56" t="s">
        <v>121</v>
      </c>
      <c r="B26" s="62" t="s">
        <v>124</v>
      </c>
      <c r="C26" s="45">
        <v>368</v>
      </c>
      <c r="D26" s="45">
        <v>368</v>
      </c>
      <c r="E26" s="45">
        <v>0</v>
      </c>
      <c r="F26" s="45">
        <f t="shared" si="0"/>
        <v>0</v>
      </c>
    </row>
    <row r="27" spans="1:6" ht="12" customHeight="1">
      <c r="A27" s="50" t="s">
        <v>104</v>
      </c>
      <c r="B27" s="40" t="s">
        <v>48</v>
      </c>
      <c r="C27" s="41">
        <f>SUM(C28:C33)</f>
        <v>549148.1000000001</v>
      </c>
      <c r="D27" s="41">
        <f>SUM(D28:D33)</f>
        <v>560368.3999999999</v>
      </c>
      <c r="E27" s="41">
        <f>SUM(E28:E33)</f>
        <v>19356.8</v>
      </c>
      <c r="F27" s="41">
        <f t="shared" si="0"/>
        <v>3.4542989933051187</v>
      </c>
    </row>
    <row r="28" spans="1:6" ht="12.75">
      <c r="A28" s="56" t="s">
        <v>105</v>
      </c>
      <c r="B28" s="57" t="s">
        <v>49</v>
      </c>
      <c r="C28" s="45">
        <v>36683.3</v>
      </c>
      <c r="D28" s="45">
        <v>37020.2</v>
      </c>
      <c r="E28" s="45">
        <v>5738.6</v>
      </c>
      <c r="F28" s="45">
        <f t="shared" si="0"/>
        <v>15.501266875921797</v>
      </c>
    </row>
    <row r="29" spans="1:6" ht="12.75">
      <c r="A29" s="55" t="s">
        <v>106</v>
      </c>
      <c r="B29" s="64" t="s">
        <v>50</v>
      </c>
      <c r="C29" s="45">
        <v>499905.4</v>
      </c>
      <c r="D29" s="45">
        <v>508788.5</v>
      </c>
      <c r="E29" s="45">
        <v>11991.8</v>
      </c>
      <c r="F29" s="45">
        <f t="shared" si="0"/>
        <v>2.356932202673606</v>
      </c>
    </row>
    <row r="30" spans="1:6" ht="25.5">
      <c r="A30" s="65" t="s">
        <v>117</v>
      </c>
      <c r="B30" s="14" t="s">
        <v>127</v>
      </c>
      <c r="C30" s="66">
        <v>5345</v>
      </c>
      <c r="D30" s="18">
        <v>6945.2</v>
      </c>
      <c r="E30" s="18">
        <v>577.3</v>
      </c>
      <c r="F30" s="45">
        <f t="shared" si="0"/>
        <v>8.312215630939352</v>
      </c>
    </row>
    <row r="31" spans="1:6" ht="38.25">
      <c r="A31" s="65" t="s">
        <v>88</v>
      </c>
      <c r="B31" s="67" t="s">
        <v>89</v>
      </c>
      <c r="C31" s="66">
        <v>115.7</v>
      </c>
      <c r="D31" s="18">
        <v>115.7</v>
      </c>
      <c r="E31" s="18">
        <v>60.8</v>
      </c>
      <c r="F31" s="18">
        <f t="shared" si="0"/>
        <v>52.54969749351771</v>
      </c>
    </row>
    <row r="32" spans="1:6" ht="25.5">
      <c r="A32" s="53" t="s">
        <v>107</v>
      </c>
      <c r="B32" s="17" t="s">
        <v>75</v>
      </c>
      <c r="C32" s="18">
        <v>1030.3</v>
      </c>
      <c r="D32" s="18">
        <v>1030.3</v>
      </c>
      <c r="E32" s="18">
        <v>78.5</v>
      </c>
      <c r="F32" s="18">
        <f>SUM(E32/D32*100)</f>
        <v>7.619140056294284</v>
      </c>
    </row>
    <row r="33" spans="1:6" ht="12.75">
      <c r="A33" s="56" t="s">
        <v>108</v>
      </c>
      <c r="B33" s="57" t="s">
        <v>51</v>
      </c>
      <c r="C33" s="45">
        <v>6068.4</v>
      </c>
      <c r="D33" s="45">
        <v>6468.5</v>
      </c>
      <c r="E33" s="45">
        <v>909.8</v>
      </c>
      <c r="F33" s="45">
        <f aca="true" t="shared" si="1" ref="F33:F43">SUM(E33/D33*100)</f>
        <v>14.065084640952307</v>
      </c>
    </row>
    <row r="34" spans="1:6" ht="12.75">
      <c r="A34" s="50" t="s">
        <v>118</v>
      </c>
      <c r="B34" s="40" t="s">
        <v>125</v>
      </c>
      <c r="C34" s="41">
        <f>C35</f>
        <v>1262.7</v>
      </c>
      <c r="D34" s="41">
        <f>D35</f>
        <v>4110.2</v>
      </c>
      <c r="E34" s="41">
        <f>E35</f>
        <v>378.9</v>
      </c>
      <c r="F34" s="45">
        <f t="shared" si="1"/>
        <v>9.21852951194589</v>
      </c>
    </row>
    <row r="35" spans="1:6" ht="12.75">
      <c r="A35" s="56" t="s">
        <v>119</v>
      </c>
      <c r="B35" s="57" t="s">
        <v>126</v>
      </c>
      <c r="C35" s="45">
        <v>1262.7</v>
      </c>
      <c r="D35" s="45">
        <v>4110.2</v>
      </c>
      <c r="E35" s="45">
        <v>378.9</v>
      </c>
      <c r="F35" s="45">
        <f t="shared" si="1"/>
        <v>9.21852951194589</v>
      </c>
    </row>
    <row r="36" spans="1:6" ht="12.75">
      <c r="A36" s="50">
        <v>1000</v>
      </c>
      <c r="B36" s="40" t="s">
        <v>52</v>
      </c>
      <c r="C36" s="41">
        <f>SUM(C37:C40)</f>
        <v>3171.9</v>
      </c>
      <c r="D36" s="41">
        <f>SUM(D37:D40)</f>
        <v>3251.8</v>
      </c>
      <c r="E36" s="41">
        <f>SUM(E37:E40)</f>
        <v>368.69999999999993</v>
      </c>
      <c r="F36" s="41">
        <f t="shared" si="1"/>
        <v>11.338335691001904</v>
      </c>
    </row>
    <row r="37" spans="1:6" ht="12.75">
      <c r="A37" s="56">
        <v>1001</v>
      </c>
      <c r="B37" s="57" t="s">
        <v>53</v>
      </c>
      <c r="C37" s="45">
        <v>1700</v>
      </c>
      <c r="D37" s="45">
        <v>1700</v>
      </c>
      <c r="E37" s="45">
        <v>160.6</v>
      </c>
      <c r="F37" s="45">
        <f t="shared" si="1"/>
        <v>9.447058823529412</v>
      </c>
    </row>
    <row r="38" spans="1:6" ht="12.75">
      <c r="A38" s="56">
        <v>1003</v>
      </c>
      <c r="B38" s="57" t="s">
        <v>54</v>
      </c>
      <c r="C38" s="45">
        <v>475</v>
      </c>
      <c r="D38" s="45">
        <v>554.9</v>
      </c>
      <c r="E38" s="45">
        <v>56</v>
      </c>
      <c r="F38" s="45">
        <f t="shared" si="1"/>
        <v>10.091908451973328</v>
      </c>
    </row>
    <row r="39" spans="1:6" ht="12.75">
      <c r="A39" s="56">
        <v>1004</v>
      </c>
      <c r="B39" s="57" t="s">
        <v>55</v>
      </c>
      <c r="C39" s="45">
        <v>863.6</v>
      </c>
      <c r="D39" s="45">
        <v>863.6</v>
      </c>
      <c r="E39" s="45">
        <v>129.7</v>
      </c>
      <c r="F39" s="45">
        <f t="shared" si="1"/>
        <v>15.01852709587772</v>
      </c>
    </row>
    <row r="40" spans="1:6" ht="12.75">
      <c r="A40" s="56">
        <v>1006</v>
      </c>
      <c r="B40" s="57" t="s">
        <v>56</v>
      </c>
      <c r="C40" s="45">
        <v>133.3</v>
      </c>
      <c r="D40" s="45">
        <v>133.3</v>
      </c>
      <c r="E40" s="45">
        <v>22.4</v>
      </c>
      <c r="F40" s="45">
        <f t="shared" si="1"/>
        <v>16.804201050262563</v>
      </c>
    </row>
    <row r="41" spans="1:6" ht="12.75">
      <c r="A41" s="50">
        <v>1100</v>
      </c>
      <c r="B41" s="40" t="s">
        <v>57</v>
      </c>
      <c r="C41" s="41">
        <f>SUM(C42)</f>
        <v>1865.8</v>
      </c>
      <c r="D41" s="41">
        <f>SUM(D42)</f>
        <v>2067.8</v>
      </c>
      <c r="E41" s="41">
        <f>SUM(E42)</f>
        <v>364.9</v>
      </c>
      <c r="F41" s="45">
        <f t="shared" si="1"/>
        <v>17.646774349550242</v>
      </c>
    </row>
    <row r="42" spans="1:6" ht="12.75">
      <c r="A42" s="56">
        <v>1101</v>
      </c>
      <c r="B42" s="57" t="s">
        <v>58</v>
      </c>
      <c r="C42" s="45">
        <v>1865.8</v>
      </c>
      <c r="D42" s="45">
        <v>2067.8</v>
      </c>
      <c r="E42" s="45">
        <v>364.9</v>
      </c>
      <c r="F42" s="45">
        <f t="shared" si="1"/>
        <v>17.646774349550242</v>
      </c>
    </row>
    <row r="43" spans="1:6" ht="12.75">
      <c r="A43" s="56"/>
      <c r="B43" s="40" t="s">
        <v>59</v>
      </c>
      <c r="C43" s="41">
        <f>SUM(C4,C11,C16,C27,C36,C41,C21)+C23+C34</f>
        <v>590408.2300000001</v>
      </c>
      <c r="D43" s="41">
        <f>SUM(D4,D11,D16,D27,D36,D41,D21)+D23+D34</f>
        <v>606708.6</v>
      </c>
      <c r="E43" s="41">
        <f>SUM(E4,E11,E16,E27,E36,E41,E21)+E23+E34</f>
        <v>24631.900000000005</v>
      </c>
      <c r="F43" s="41">
        <f t="shared" si="1"/>
        <v>4.059922671279096</v>
      </c>
    </row>
    <row r="44" spans="1:6" ht="12.75">
      <c r="A44" s="56"/>
      <c r="B44" s="57" t="s">
        <v>60</v>
      </c>
      <c r="C44" s="68">
        <f>SUM('дох.'!C35-'расх.'!C43)</f>
        <v>-0.030000000027939677</v>
      </c>
      <c r="D44" s="68">
        <f>SUM('дох.'!D35-'расх.'!D43)</f>
        <v>-2879.579999999958</v>
      </c>
      <c r="E44" s="68">
        <f>SUM('дох.'!E35-'расх.'!E43)</f>
        <v>1311.799999999992</v>
      </c>
      <c r="F44" s="41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2018-03-20T08:12:18Z</cp:lastPrinted>
  <dcterms:created xsi:type="dcterms:W3CDTF">2014-07-09T09:19:11Z</dcterms:created>
  <dcterms:modified xsi:type="dcterms:W3CDTF">2018-03-20T08:14:12Z</dcterms:modified>
  <cp:category/>
  <cp:version/>
  <cp:contentType/>
  <cp:contentStatus/>
</cp:coreProperties>
</file>