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Документ (1)" sheetId="1" r:id="rId1"/>
    <sheet name="целевые" sheetId="2" r:id="rId2"/>
    <sheet name="адм.источ." sheetId="3" r:id="rId3"/>
    <sheet name="источ." sheetId="4" r:id="rId4"/>
    <sheet name="админ. " sheetId="5" r:id="rId5"/>
    <sheet name="доходы" sheetId="6" r:id="rId6"/>
  </sheets>
  <externalReferences>
    <externalReference r:id="rId9"/>
    <externalReference r:id="rId10"/>
    <externalReference r:id="rId11"/>
  </externalReferences>
  <definedNames>
    <definedName name="BUDG_NAME" localSheetId="2">#REF!</definedName>
    <definedName name="BUDG_NAME" localSheetId="4">#REF!</definedName>
    <definedName name="BUDG_NAME" localSheetId="3">#REF!</definedName>
    <definedName name="BUDG_NAME">#REF!</definedName>
    <definedName name="calc_order" localSheetId="2">#REF!</definedName>
    <definedName name="calc_order" localSheetId="4">#REF!</definedName>
    <definedName name="calc_order" localSheetId="3">#REF!</definedName>
    <definedName name="calc_order">#REF!</definedName>
    <definedName name="checked" localSheetId="2">#REF!</definedName>
    <definedName name="checked" localSheetId="4">#REF!</definedName>
    <definedName name="checked" localSheetId="3">#REF!</definedName>
    <definedName name="checked">#REF!</definedName>
    <definedName name="CHIEF" localSheetId="2">#REF!</definedName>
    <definedName name="CHIEF" localSheetId="4">#REF!</definedName>
    <definedName name="CHIEF" localSheetId="3">#REF!</definedName>
    <definedName name="CHIEF">#REF!</definedName>
    <definedName name="CHIEF_DIV" localSheetId="2">#REF!</definedName>
    <definedName name="CHIEF_DIV" localSheetId="4">#REF!</definedName>
    <definedName name="CHIEF_DIV" localSheetId="3">#REF!</definedName>
    <definedName name="CHIEF_DIV">#REF!</definedName>
    <definedName name="CHIEF_FIN" localSheetId="2">#REF!</definedName>
    <definedName name="CHIEF_FIN" localSheetId="4">#REF!</definedName>
    <definedName name="CHIEF_FIN" localSheetId="3">#REF!</definedName>
    <definedName name="CHIEF_FIN">#REF!</definedName>
    <definedName name="chief_OUR" localSheetId="2">#REF!</definedName>
    <definedName name="chief_OUR" localSheetId="4">#REF!</definedName>
    <definedName name="chief_OUR" localSheetId="3">#REF!</definedName>
    <definedName name="chief_OUR">#REF!</definedName>
    <definedName name="CHIEF_POST" localSheetId="2">#REF!</definedName>
    <definedName name="CHIEF_POST" localSheetId="4">#REF!</definedName>
    <definedName name="CHIEF_POST" localSheetId="3">#REF!</definedName>
    <definedName name="CHIEF_POST">#REF!</definedName>
    <definedName name="CHIEF_POST_OUR" localSheetId="2">#REF!</definedName>
    <definedName name="CHIEF_POST_OUR" localSheetId="4">#REF!</definedName>
    <definedName name="CHIEF_POST_OUR" localSheetId="3">#REF!</definedName>
    <definedName name="CHIEF_POST_OUR">#REF!</definedName>
    <definedName name="cod">#REF!</definedName>
    <definedName name="code" localSheetId="2">#REF!</definedName>
    <definedName name="code" localSheetId="4">#REF!</definedName>
    <definedName name="code" localSheetId="3">#REF!</definedName>
    <definedName name="code">#REF!</definedName>
    <definedName name="col1" localSheetId="2">#REF!</definedName>
    <definedName name="col1" localSheetId="4">#REF!</definedName>
    <definedName name="col1" localSheetId="3">#REF!</definedName>
    <definedName name="col1">#REF!</definedName>
    <definedName name="col10" localSheetId="2">#REF!</definedName>
    <definedName name="col10" localSheetId="4">#REF!</definedName>
    <definedName name="col10" localSheetId="3">#REF!</definedName>
    <definedName name="col10">#REF!</definedName>
    <definedName name="col11" localSheetId="2">#REF!</definedName>
    <definedName name="col11" localSheetId="4">#REF!</definedName>
    <definedName name="col11" localSheetId="3">#REF!</definedName>
    <definedName name="col11">#REF!</definedName>
    <definedName name="col12" localSheetId="2">#REF!</definedName>
    <definedName name="col12" localSheetId="4">#REF!</definedName>
    <definedName name="col12" localSheetId="3">#REF!</definedName>
    <definedName name="col12">#REF!</definedName>
    <definedName name="col13" localSheetId="2">#REF!</definedName>
    <definedName name="col13" localSheetId="4">#REF!</definedName>
    <definedName name="col13" localSheetId="3">#REF!</definedName>
    <definedName name="col13">#REF!</definedName>
    <definedName name="col14" localSheetId="2">#REF!</definedName>
    <definedName name="col14" localSheetId="4">#REF!</definedName>
    <definedName name="col14" localSheetId="3">#REF!</definedName>
    <definedName name="col14">#REF!</definedName>
    <definedName name="col15" localSheetId="2">#REF!</definedName>
    <definedName name="col15" localSheetId="4">#REF!</definedName>
    <definedName name="col15" localSheetId="3">#REF!</definedName>
    <definedName name="col15">#REF!</definedName>
    <definedName name="col16" localSheetId="2">#REF!</definedName>
    <definedName name="col16" localSheetId="4">#REF!</definedName>
    <definedName name="col16" localSheetId="3">#REF!</definedName>
    <definedName name="col16">#REF!</definedName>
    <definedName name="col17" localSheetId="2">#REF!</definedName>
    <definedName name="col17" localSheetId="4">#REF!</definedName>
    <definedName name="col17" localSheetId="3">#REF!</definedName>
    <definedName name="col17">#REF!</definedName>
    <definedName name="col18" localSheetId="2">#REF!</definedName>
    <definedName name="col18" localSheetId="4">#REF!</definedName>
    <definedName name="col18" localSheetId="3">#REF!</definedName>
    <definedName name="col18">#REF!</definedName>
    <definedName name="col19" localSheetId="2">#REF!</definedName>
    <definedName name="col19" localSheetId="4">#REF!</definedName>
    <definedName name="col19" localSheetId="3">#REF!</definedName>
    <definedName name="col19">#REF!</definedName>
    <definedName name="col2" localSheetId="2">#REF!</definedName>
    <definedName name="col2" localSheetId="4">#REF!</definedName>
    <definedName name="col2" localSheetId="3">#REF!</definedName>
    <definedName name="col2">#REF!</definedName>
    <definedName name="col20" localSheetId="2">#REF!</definedName>
    <definedName name="col20" localSheetId="4">#REF!</definedName>
    <definedName name="col20" localSheetId="3">#REF!</definedName>
    <definedName name="col20">#REF!</definedName>
    <definedName name="col21" localSheetId="2">#REF!</definedName>
    <definedName name="col21" localSheetId="4">#REF!</definedName>
    <definedName name="col21" localSheetId="3">#REF!</definedName>
    <definedName name="col21">#REF!</definedName>
    <definedName name="col22" localSheetId="2">#REF!</definedName>
    <definedName name="col22" localSheetId="4">#REF!</definedName>
    <definedName name="col22" localSheetId="3">#REF!</definedName>
    <definedName name="col22">#REF!</definedName>
    <definedName name="col23" localSheetId="2">#REF!</definedName>
    <definedName name="col23" localSheetId="4">#REF!</definedName>
    <definedName name="col23" localSheetId="3">#REF!</definedName>
    <definedName name="col23">#REF!</definedName>
    <definedName name="col24" localSheetId="2">#REF!</definedName>
    <definedName name="col24" localSheetId="4">#REF!</definedName>
    <definedName name="col24" localSheetId="3">#REF!</definedName>
    <definedName name="col24">#REF!</definedName>
    <definedName name="col25" localSheetId="2">#REF!</definedName>
    <definedName name="col25" localSheetId="4">#REF!</definedName>
    <definedName name="col25" localSheetId="3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2">#REF!</definedName>
    <definedName name="col3" localSheetId="4">#REF!</definedName>
    <definedName name="col3" localSheetId="3">#REF!</definedName>
    <definedName name="col3">#REF!</definedName>
    <definedName name="col4" localSheetId="2">#REF!</definedName>
    <definedName name="col4" localSheetId="4">#REF!</definedName>
    <definedName name="col4" localSheetId="3">#REF!</definedName>
    <definedName name="col4">#REF!</definedName>
    <definedName name="col5" localSheetId="2">#REF!</definedName>
    <definedName name="col5" localSheetId="4">#REF!</definedName>
    <definedName name="col5" localSheetId="3">#REF!</definedName>
    <definedName name="col5">#REF!</definedName>
    <definedName name="col6" localSheetId="2">#REF!</definedName>
    <definedName name="col6" localSheetId="4">#REF!</definedName>
    <definedName name="col6" localSheetId="3">#REF!</definedName>
    <definedName name="col6">#REF!</definedName>
    <definedName name="col7" localSheetId="2">#REF!</definedName>
    <definedName name="col7" localSheetId="4">#REF!</definedName>
    <definedName name="col7" localSheetId="3">#REF!</definedName>
    <definedName name="col7">#REF!</definedName>
    <definedName name="col8" localSheetId="2">#REF!</definedName>
    <definedName name="col8" localSheetId="4">#REF!</definedName>
    <definedName name="col8" localSheetId="3">#REF!</definedName>
    <definedName name="col8">#REF!</definedName>
    <definedName name="col9" localSheetId="2">#REF!</definedName>
    <definedName name="col9" localSheetId="4">#REF!</definedName>
    <definedName name="col9" localSheetId="3">#REF!</definedName>
    <definedName name="col9">#REF!</definedName>
    <definedName name="CurentGroup" localSheetId="2">#REF!</definedName>
    <definedName name="CurentGroup" localSheetId="4">#REF!</definedName>
    <definedName name="CurentGroup" localSheetId="3">#REF!</definedName>
    <definedName name="CurentGroup">#REF!</definedName>
    <definedName name="CURR_USER" localSheetId="2">#REF!</definedName>
    <definedName name="CURR_USER" localSheetId="4">#REF!</definedName>
    <definedName name="CURR_USER" localSheetId="3">#REF!</definedName>
    <definedName name="CURR_USER">#REF!</definedName>
    <definedName name="CurRow" localSheetId="2">#REF!</definedName>
    <definedName name="CurRow" localSheetId="4">#REF!</definedName>
    <definedName name="CurRow" localSheetId="3">#REF!</definedName>
    <definedName name="CurRow">#REF!</definedName>
    <definedName name="cYear1">#REF!</definedName>
    <definedName name="Data" localSheetId="2">#REF!</definedName>
    <definedName name="Data" localSheetId="4">#REF!</definedName>
    <definedName name="Data" localSheetId="3">#REF!</definedName>
    <definedName name="Data">#REF!</definedName>
    <definedName name="DataFields" localSheetId="2">#REF!</definedName>
    <definedName name="DataFields" localSheetId="4">#REF!</definedName>
    <definedName name="DataFields" localSheetId="3">#REF!</definedName>
    <definedName name="DataFields">#REF!</definedName>
    <definedName name="date_BEG" localSheetId="2">#REF!</definedName>
    <definedName name="date_BEG" localSheetId="4">#REF!</definedName>
    <definedName name="date_BEG" localSheetId="3">#REF!</definedName>
    <definedName name="date_BEG">#REF!</definedName>
    <definedName name="date_END" localSheetId="2">#REF!</definedName>
    <definedName name="date_END" localSheetId="4">#REF!</definedName>
    <definedName name="date_END" localSheetId="3">#REF!</definedName>
    <definedName name="date_END">#REF!</definedName>
    <definedName name="del" localSheetId="2">#REF!</definedName>
    <definedName name="del" localSheetId="4">#REF!</definedName>
    <definedName name="del" localSheetId="3">#REF!</definedName>
    <definedName name="del">#REF!</definedName>
    <definedName name="DEP_FULL_NAME" localSheetId="2">#REF!</definedName>
    <definedName name="DEP_FULL_NAME" localSheetId="4">#REF!</definedName>
    <definedName name="DEP_FULL_NAME" localSheetId="3">#REF!</definedName>
    <definedName name="DEP_FULL_NAME">#REF!</definedName>
    <definedName name="dep_name1" localSheetId="2">#REF!</definedName>
    <definedName name="dep_name1" localSheetId="4">#REF!</definedName>
    <definedName name="dep_name1" localSheetId="3">#REF!</definedName>
    <definedName name="dep_name1">#REF!</definedName>
    <definedName name="doc_date" localSheetId="2">#REF!</definedName>
    <definedName name="doc_date" localSheetId="4">#REF!</definedName>
    <definedName name="doc_date" localSheetId="3">#REF!</definedName>
    <definedName name="doc_date">#REF!</definedName>
    <definedName name="doc_num" localSheetId="2">#REF!</definedName>
    <definedName name="doc_num" localSheetId="4">#REF!</definedName>
    <definedName name="doc_num" localSheetId="3">#REF!</definedName>
    <definedName name="doc_num">#REF!</definedName>
    <definedName name="doc_quarter" localSheetId="2">#REF!</definedName>
    <definedName name="doc_quarter" localSheetId="4">#REF!</definedName>
    <definedName name="doc_quarter" localSheetId="3">#REF!</definedName>
    <definedName name="doc_quarter">#REF!</definedName>
    <definedName name="End1" localSheetId="2">#REF!</definedName>
    <definedName name="End1" localSheetId="4">#REF!</definedName>
    <definedName name="End1" localSheetId="3">#REF!</definedName>
    <definedName name="End1">#REF!</definedName>
    <definedName name="End10" localSheetId="2">#REF!</definedName>
    <definedName name="End10" localSheetId="4">#REF!</definedName>
    <definedName name="End10" localSheetId="3">#REF!</definedName>
    <definedName name="End10">#REF!</definedName>
    <definedName name="End2" localSheetId="2">#REF!</definedName>
    <definedName name="End2" localSheetId="4">#REF!</definedName>
    <definedName name="End2" localSheetId="3">#REF!</definedName>
    <definedName name="End2">#REF!</definedName>
    <definedName name="End3" localSheetId="2">#REF!</definedName>
    <definedName name="End3" localSheetId="4">#REF!</definedName>
    <definedName name="End3" localSheetId="3">#REF!</definedName>
    <definedName name="End3">#REF!</definedName>
    <definedName name="End4" localSheetId="2">#REF!</definedName>
    <definedName name="End4" localSheetId="4">#REF!</definedName>
    <definedName name="End4" localSheetId="3">#REF!</definedName>
    <definedName name="End4">#REF!</definedName>
    <definedName name="End5" localSheetId="2">#REF!</definedName>
    <definedName name="End5" localSheetId="4">#REF!</definedName>
    <definedName name="End5" localSheetId="3">#REF!</definedName>
    <definedName name="End5">#REF!</definedName>
    <definedName name="End6" localSheetId="2">#REF!</definedName>
    <definedName name="End6" localSheetId="4">#REF!</definedName>
    <definedName name="End6" localSheetId="3">#REF!</definedName>
    <definedName name="End6">#REF!</definedName>
    <definedName name="End7" localSheetId="2">#REF!</definedName>
    <definedName name="End7" localSheetId="4">#REF!</definedName>
    <definedName name="End7" localSheetId="3">#REF!</definedName>
    <definedName name="End7">#REF!</definedName>
    <definedName name="End8" localSheetId="2">#REF!</definedName>
    <definedName name="End8" localSheetId="4">#REF!</definedName>
    <definedName name="End8" localSheetId="3">#REF!</definedName>
    <definedName name="End8">#REF!</definedName>
    <definedName name="End9" localSheetId="2">#REF!</definedName>
    <definedName name="End9" localSheetId="4">#REF!</definedName>
    <definedName name="End9" localSheetId="3">#REF!</definedName>
    <definedName name="End9">#REF!</definedName>
    <definedName name="EndRow" localSheetId="2">#REF!</definedName>
    <definedName name="EndRow" localSheetId="4">#REF!</definedName>
    <definedName name="EndRow" localSheetId="3">#REF!</definedName>
    <definedName name="EndRow">#REF!</definedName>
    <definedName name="GLBUH" localSheetId="2">#REF!</definedName>
    <definedName name="GLBUH" localSheetId="4">#REF!</definedName>
    <definedName name="GLBUH" localSheetId="3">#REF!</definedName>
    <definedName name="GLBUH">#REF!</definedName>
    <definedName name="GLBUH_OUR" localSheetId="2">#REF!</definedName>
    <definedName name="GLBUH_OUR" localSheetId="4">#REF!</definedName>
    <definedName name="GLBUH_OUR" localSheetId="3">#REF!</definedName>
    <definedName name="GLBUH_OUR">#REF!</definedName>
    <definedName name="GLBUH_POST_OUR" localSheetId="2">#REF!</definedName>
    <definedName name="GLBUH_POST_OUR" localSheetId="4">#REF!</definedName>
    <definedName name="GLBUH_POST_OUR" localSheetId="3">#REF!</definedName>
    <definedName name="GLBUH_POST_OUR">#REF!</definedName>
    <definedName name="GroupOrder" localSheetId="2">#REF!</definedName>
    <definedName name="GroupOrder" localSheetId="4">#REF!</definedName>
    <definedName name="GroupOrder" localSheetId="3">#REF!</definedName>
    <definedName name="GroupOrder">#REF!</definedName>
    <definedName name="HEAD" localSheetId="2">#REF!</definedName>
    <definedName name="HEAD" localSheetId="4">#REF!</definedName>
    <definedName name="HEAD" localSheetId="3">#REF!</definedName>
    <definedName name="HEAD">#REF!</definedName>
    <definedName name="kadr_OUR" localSheetId="2">#REF!</definedName>
    <definedName name="kadr_OUR" localSheetId="4">#REF!</definedName>
    <definedName name="kadr_OUR" localSheetId="3">#REF!</definedName>
    <definedName name="KADR_OUR">#REF!</definedName>
    <definedName name="kassir_OUR" localSheetId="2">#REF!</definedName>
    <definedName name="kassir_OUR" localSheetId="4">#REF!</definedName>
    <definedName name="kassir_OUR" localSheetId="3">#REF!</definedName>
    <definedName name="KASSIR_OUR">#REF!</definedName>
    <definedName name="KASSIR_POST_OUR">#REF!</definedName>
    <definedName name="LAST_DOC_MODIFY" localSheetId="2">#REF!</definedName>
    <definedName name="LAST_DOC_MODIFY" localSheetId="4">#REF!</definedName>
    <definedName name="LAST_DOC_MODIFY" localSheetId="3">#REF!</definedName>
    <definedName name="LAST_DOC_MODIFY">#REF!</definedName>
    <definedName name="link_row" localSheetId="2">#REF!</definedName>
    <definedName name="link_row" localSheetId="4">#REF!</definedName>
    <definedName name="link_row" localSheetId="3">#REF!</definedName>
    <definedName name="link_row">#REF!</definedName>
    <definedName name="link_saved" localSheetId="2">#REF!</definedName>
    <definedName name="link_saved" localSheetId="4">#REF!</definedName>
    <definedName name="link_saved" localSheetId="3">#REF!</definedName>
    <definedName name="link_saved">#REF!</definedName>
    <definedName name="LONGNAME_OUR" localSheetId="2">#REF!</definedName>
    <definedName name="LONGNAME_OUR" localSheetId="4">#REF!</definedName>
    <definedName name="LONGNAME_OUR" localSheetId="3">#REF!</definedName>
    <definedName name="LONGNAME_OUR">#REF!</definedName>
    <definedName name="lr_new">#REF!</definedName>
    <definedName name="NASTR_PRN_DEP_NAME">#REF!</definedName>
    <definedName name="notNullCol" localSheetId="2">#REF!</definedName>
    <definedName name="notNullCol" localSheetId="4">#REF!</definedName>
    <definedName name="notNullCol" localSheetId="3">#REF!</definedName>
    <definedName name="notNullCol">#REF!</definedName>
    <definedName name="OKATO" localSheetId="2">#REF!</definedName>
    <definedName name="OKATO" localSheetId="4">#REF!</definedName>
    <definedName name="OKATO" localSheetId="3">#REF!</definedName>
    <definedName name="OKATO">#REF!</definedName>
    <definedName name="OKATO2">#REF!</definedName>
    <definedName name="OKPO" localSheetId="2">#REF!</definedName>
    <definedName name="OKPO" localSheetId="4">#REF!</definedName>
    <definedName name="OKPO" localSheetId="3">#REF!</definedName>
    <definedName name="OKPO">#REF!</definedName>
    <definedName name="OKPO_OUR" localSheetId="2">#REF!</definedName>
    <definedName name="OKPO_OUR" localSheetId="4">#REF!</definedName>
    <definedName name="OKPO_OUR" localSheetId="3">#REF!</definedName>
    <definedName name="OKPO_OUR">#REF!</definedName>
    <definedName name="OKVED" localSheetId="2">#REF!</definedName>
    <definedName name="OKVED" localSheetId="4">#REF!</definedName>
    <definedName name="OKVED" localSheetId="3">#REF!</definedName>
    <definedName name="OKVED">#REF!</definedName>
    <definedName name="OKVED1" localSheetId="2">#REF!</definedName>
    <definedName name="OKVED1" localSheetId="4">#REF!</definedName>
    <definedName name="OKVED1" localSheetId="3">#REF!</definedName>
    <definedName name="OKVED1">#REF!</definedName>
    <definedName name="orderrow">#REF!</definedName>
    <definedName name="orders" localSheetId="2">#REF!</definedName>
    <definedName name="orders" localSheetId="4">#REF!</definedName>
    <definedName name="orders" localSheetId="3">#REF!</definedName>
    <definedName name="orders">#REF!</definedName>
    <definedName name="ORGNAME_OUR" localSheetId="2">#REF!</definedName>
    <definedName name="ORGNAME_OUR" localSheetId="4">#REF!</definedName>
    <definedName name="ORGNAME_OUR" localSheetId="3">#REF!</definedName>
    <definedName name="ORGNAME_OUR">#REF!</definedName>
    <definedName name="OUR_ADR" localSheetId="2">#REF!</definedName>
    <definedName name="OUR_ADR" localSheetId="4">#REF!</definedName>
    <definedName name="OUR_ADR" localSheetId="3">#REF!</definedName>
    <definedName name="OUR_ADR">#REF!</definedName>
    <definedName name="PERIOD_WORK" localSheetId="2">#REF!</definedName>
    <definedName name="PERIOD_WORK" localSheetId="4">#REF!</definedName>
    <definedName name="PERIOD_WORK" localSheetId="3">#REF!</definedName>
    <definedName name="PERIOD_WORK">#REF!</definedName>
    <definedName name="PPP_CODE" localSheetId="2">#REF!</definedName>
    <definedName name="PPP_CODE" localSheetId="4">#REF!</definedName>
    <definedName name="PPP_CODE" localSheetId="3">#REF!</definedName>
    <definedName name="PPP_CODE">#REF!</definedName>
    <definedName name="PPP_CODE1" localSheetId="2">#REF!</definedName>
    <definedName name="PPP_CODE1" localSheetId="4">#REF!</definedName>
    <definedName name="PPP_CODE1" localSheetId="3">#REF!</definedName>
    <definedName name="PPP_CODE1">#REF!</definedName>
    <definedName name="PPP_NAME" localSheetId="2">#REF!</definedName>
    <definedName name="PPP_NAME" localSheetId="4">#REF!</definedName>
    <definedName name="PPP_NAME" localSheetId="3">#REF!</definedName>
    <definedName name="PPP_NAME">#REF!</definedName>
    <definedName name="print_null" localSheetId="2">#REF!</definedName>
    <definedName name="print_null" localSheetId="4">#REF!</definedName>
    <definedName name="print_null" localSheetId="3">#REF!</definedName>
    <definedName name="print_null">#REF!</definedName>
    <definedName name="prop_col">#REF!</definedName>
    <definedName name="REGION" localSheetId="2">#REF!</definedName>
    <definedName name="REGION" localSheetId="4">#REF!</definedName>
    <definedName name="REGION" localSheetId="3">#REF!</definedName>
    <definedName name="REGION">#REF!</definedName>
    <definedName name="REGION_OUR" localSheetId="2">#REF!</definedName>
    <definedName name="REGION_OUR" localSheetId="4">#REF!</definedName>
    <definedName name="REGION_OUR" localSheetId="3">#REF!</definedName>
    <definedName name="REGION_OUR">#REF!</definedName>
    <definedName name="REM_DATE_TYPE">#REF!</definedName>
    <definedName name="REM_MONTH">#REF!</definedName>
    <definedName name="REM_SONO" localSheetId="2">#REF!</definedName>
    <definedName name="REM_SONO" localSheetId="4">#REF!</definedName>
    <definedName name="REM_SONO" localSheetId="3">#REF!</definedName>
    <definedName name="REM_SONO">#REF!</definedName>
    <definedName name="REM_YEAR">#REF!</definedName>
    <definedName name="REPLACE_ZERO" localSheetId="2">#REF!</definedName>
    <definedName name="REPLACE_ZERO" localSheetId="4">#REF!</definedName>
    <definedName name="REPLACE_ZERO" localSheetId="3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2">#REF!</definedName>
    <definedName name="SONO" localSheetId="4">#REF!</definedName>
    <definedName name="SONO" localSheetId="3">#REF!</definedName>
    <definedName name="SONO">#REF!</definedName>
    <definedName name="SONO_OUR" localSheetId="2">#REF!</definedName>
    <definedName name="SONO_OUR" localSheetId="4">#REF!</definedName>
    <definedName name="SONO_OUR" localSheetId="3">#REF!</definedName>
    <definedName name="SONO_OUR">#REF!</definedName>
    <definedName name="SONO2" localSheetId="2">#REF!</definedName>
    <definedName name="SONO2" localSheetId="4">#REF!</definedName>
    <definedName name="SONO2" localSheetId="3">#REF!</definedName>
    <definedName name="SONO2">#REF!</definedName>
    <definedName name="Start1" localSheetId="2">#REF!</definedName>
    <definedName name="Start1" localSheetId="4">#REF!</definedName>
    <definedName name="Start1" localSheetId="3">#REF!</definedName>
    <definedName name="Start1">#REF!</definedName>
    <definedName name="Start10" localSheetId="2">#REF!</definedName>
    <definedName name="Start10" localSheetId="4">#REF!</definedName>
    <definedName name="Start10" localSheetId="3">#REF!</definedName>
    <definedName name="Start10">#REF!</definedName>
    <definedName name="Start2" localSheetId="2">#REF!</definedName>
    <definedName name="Start2" localSheetId="4">#REF!</definedName>
    <definedName name="Start2" localSheetId="3">#REF!</definedName>
    <definedName name="Start2">#REF!</definedName>
    <definedName name="Start3" localSheetId="2">#REF!</definedName>
    <definedName name="Start3" localSheetId="4">#REF!</definedName>
    <definedName name="Start3" localSheetId="3">#REF!</definedName>
    <definedName name="Start3">#REF!</definedName>
    <definedName name="Start4" localSheetId="2">#REF!</definedName>
    <definedName name="Start4" localSheetId="4">#REF!</definedName>
    <definedName name="Start4" localSheetId="3">#REF!</definedName>
    <definedName name="Start4">#REF!</definedName>
    <definedName name="Start5" localSheetId="2">#REF!</definedName>
    <definedName name="Start5" localSheetId="4">#REF!</definedName>
    <definedName name="Start5" localSheetId="3">#REF!</definedName>
    <definedName name="Start5">#REF!</definedName>
    <definedName name="Start6" localSheetId="2">#REF!</definedName>
    <definedName name="Start6" localSheetId="4">#REF!</definedName>
    <definedName name="Start6" localSheetId="3">#REF!</definedName>
    <definedName name="Start6">#REF!</definedName>
    <definedName name="Start7" localSheetId="2">#REF!</definedName>
    <definedName name="Start7" localSheetId="4">#REF!</definedName>
    <definedName name="Start7" localSheetId="3">#REF!</definedName>
    <definedName name="Start7">#REF!</definedName>
    <definedName name="Start8" localSheetId="2">#REF!</definedName>
    <definedName name="Start8" localSheetId="4">#REF!</definedName>
    <definedName name="Start8" localSheetId="3">#REF!</definedName>
    <definedName name="Start8">#REF!</definedName>
    <definedName name="Start9" localSheetId="2">#REF!</definedName>
    <definedName name="Start9" localSheetId="4">#REF!</definedName>
    <definedName name="Start9" localSheetId="3">#REF!</definedName>
    <definedName name="Start9">#REF!</definedName>
    <definedName name="StartData" localSheetId="2">#REF!</definedName>
    <definedName name="StartData" localSheetId="4">#REF!</definedName>
    <definedName name="StartData" localSheetId="3">#REF!</definedName>
    <definedName name="StartData">#REF!</definedName>
    <definedName name="StartRow" localSheetId="2">#REF!</definedName>
    <definedName name="StartRow" localSheetId="4">#REF!</definedName>
    <definedName name="StartRow" localSheetId="3">#REF!</definedName>
    <definedName name="StartRow">#REF!</definedName>
    <definedName name="TOWN" localSheetId="2">#REF!</definedName>
    <definedName name="TOWN" localSheetId="4">#REF!</definedName>
    <definedName name="TOWN" localSheetId="3">#REF!</definedName>
    <definedName name="TOWN">#REF!</definedName>
    <definedName name="upd" localSheetId="2">#REF!</definedName>
    <definedName name="upd" localSheetId="4">#REF!</definedName>
    <definedName name="upd" localSheetId="3">#REF!</definedName>
    <definedName name="upd">#REF!</definedName>
    <definedName name="USER_PHONE" localSheetId="2">#REF!</definedName>
    <definedName name="USER_PHONE" localSheetId="4">#REF!</definedName>
    <definedName name="USER_PHONE" localSheetId="3">#REF!</definedName>
    <definedName name="USER_PHONE">#REF!</definedName>
    <definedName name="USER_POST" localSheetId="2">#REF!</definedName>
    <definedName name="USER_POST" localSheetId="4">#REF!</definedName>
    <definedName name="USER_POST" localSheetId="3">#REF!</definedName>
    <definedName name="USER_POST">#REF!</definedName>
    <definedName name="VED">#REF!</definedName>
    <definedName name="VED_NAME">#REF!</definedName>
    <definedName name="_xlnm.Print_Titles" localSheetId="2">'адм.источ.'!$22:$24</definedName>
    <definedName name="_xlnm.Print_Titles" localSheetId="4">'админ. '!$19:$20</definedName>
    <definedName name="_xlnm.Print_Titles" localSheetId="0">'Документ (1)'!$22:$24</definedName>
    <definedName name="_xlnm.Print_Titles" localSheetId="5">'доходы'!$22:$24</definedName>
    <definedName name="_xlnm.Print_Titles" localSheetId="1">'целевые'!$22:$24</definedName>
  </definedNames>
  <calcPr fullCalcOnLoad="1"/>
</workbook>
</file>

<file path=xl/sharedStrings.xml><?xml version="1.0" encoding="utf-8"?>
<sst xmlns="http://schemas.openxmlformats.org/spreadsheetml/2006/main" count="3318" uniqueCount="949">
  <si>
    <t>Приложение 2</t>
  </si>
  <si>
    <t>к решению Совета Савинского муниципального района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</si>
  <si>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</si>
  <si>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</si>
  <si>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</si>
  <si>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</si>
  <si>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</si>
  <si>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</si>
  <si>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</si>
  <si>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</si>
  <si>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</si>
  <si>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</si>
  <si>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</si>
  <si>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</si>
  <si>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</si>
  <si>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</si>
  <si>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</si>
  <si>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</si>
  <si>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</si>
  <si>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</si>
  <si>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</si>
  <si>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</si>
  <si>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</si>
  <si>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</si>
  <si>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</si>
  <si>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</si>
  <si>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</si>
  <si>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</si>
  <si>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</si>
  <si>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</si>
  <si>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</si>
  <si>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</si>
  <si>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</si>
  <si>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</si>
  <si>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</si>
  <si>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</si>
  <si>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</si>
  <si>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</si>
  <si>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</si>
  <si>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</si>
  <si>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</si>
  <si>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</si>
  <si>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</si>
  <si>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</si>
  <si>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</si>
  <si>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</si>
  <si>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</si>
  <si>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</si>
  <si>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</si>
  <si>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</si>
  <si>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</si>
  <si>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</si>
  <si>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</si>
  <si>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</si>
  <si>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</si>
  <si>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</si>
  <si>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</si>
  <si>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</si>
  <si>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</si>
  <si>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</si>
  <si>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</si>
  <si>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</si>
  <si>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</si>
  <si>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</si>
  <si>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</si>
  <si>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</si>
  <si>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</si>
  <si>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</si>
  <si>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</si>
  <si>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</si>
  <si>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</si>
  <si>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</si>
  <si>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</si>
  <si>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</si>
  <si>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</si>
  <si>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</si>
  <si>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</si>
  <si>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</si>
  <si>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</si>
  <si>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</si>
  <si>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</si>
  <si>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</si>
  <si>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</si>
  <si>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</si>
  <si>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</si>
  <si>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</si>
  <si>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</si>
  <si>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</si>
  <si>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</si>
  <si>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</si>
  <si>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</si>
  <si>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</si>
  <si>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</si>
  <si>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</si>
  <si>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</si>
  <si>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</si>
  <si>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</si>
  <si>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</si>
  <si>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</si>
  <si>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</si>
  <si>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</si>
  <si>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</si>
  <si>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</si>
  <si>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</si>
  <si>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</si>
  <si>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</si>
  <si>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</si>
  <si>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</si>
  <si>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</si>
  <si>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</si>
  <si>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</si>
  <si>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</si>
  <si>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</si>
  <si>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</si>
  <si>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</si>
  <si>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</si>
  <si>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</si>
  <si>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</si>
  <si>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</si>
  <si>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</si>
  <si>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</si>
  <si>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</si>
  <si>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</si>
  <si>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</si>
  <si>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</si>
  <si>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</si>
  <si>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</si>
  <si>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</si>
  <si>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</si>
  <si>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</si>
  <si>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</si>
  <si>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</si>
  <si>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</si>
  <si>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</si>
  <si>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</si>
  <si>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</si>
  <si>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</si>
  <si>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</si>
  <si>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 xml:space="preserve">Налог на имущество предприятий 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</si>
  <si>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</si>
  <si>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</si>
  <si>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</si>
  <si>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</si>
  <si>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</si>
  <si>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</si>
  <si>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</si>
  <si>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</si>
  <si>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Ивановской области на осуществление 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</si>
  <si>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</si>
  <si>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</si>
  <si>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</si>
  <si>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2014 год</t>
  </si>
  <si>
    <t>2015 год</t>
  </si>
  <si>
    <t>2016 год</t>
  </si>
  <si>
    <t>НАЛОГОВЫЕ И НЕНАЛОГОВЫЕ ДОХОДЫ</t>
  </si>
  <si>
    <t>Доходы бюджета Савинского муниципального района по кодам классификации доходов бюджетов на 2014 год и плановый период 2015 и 2016 годов</t>
  </si>
  <si>
    <t xml:space="preserve">от 19.12.2013 г. № 49-р         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</si>
  <si>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</si>
  <si>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</si>
  <si>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</si>
  <si>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</si>
  <si>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</si>
  <si>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</si>
  <si>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Приложение 1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</si>
  <si>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</si>
  <si>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</si>
  <si>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</si>
  <si>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</si>
  <si>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</si>
  <si>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</si>
  <si>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</si>
  <si>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</si>
  <si>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</si>
  <si>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 на 2014 год и на плановый период 2015 и 2016 годов</t>
  </si>
  <si>
    <t>* субсидии бюджетам муниципальных образований Ивановской области на реализацию мероприятий подпрограммы "Развитие газификации Ивановской области"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</si>
  <si>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</si>
  <si>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</si>
  <si>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</si>
  <si>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</si>
  <si>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</si>
  <si>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</si>
  <si>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000 1 01 02040 01 0000 110</t>
  </si>
  <si>
    <t>* субсидии бюджетам муниципальных районов и городских округов Ивановской области на софинансирование расходов, 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</t>
  </si>
  <si>
    <t xml:space="preserve">от 20.02.2014 № 1-р         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</si>
  <si>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</si>
  <si>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</si>
  <si>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000 2 02 01009 00 0000 151</t>
  </si>
  <si>
    <t>000 2 02 01009 05 0000 151</t>
  </si>
  <si>
    <t xml:space="preserve">от 17.04.2014 № 8-р         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</si>
  <si>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</si>
  <si>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</si>
  <si>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</si>
  <si>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</si>
  <si>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* субсидии бюджетам муниципальных образований Ивановской области на финансовое обеспечение реализации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</si>
  <si>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</si>
  <si>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</si>
  <si>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</si>
  <si>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</si>
  <si>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</si>
  <si>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</si>
  <si>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</si>
  <si>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</si>
  <si>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от 22.05.2014 № 17-р         </t>
  </si>
  <si>
    <t xml:space="preserve">от 24.07.2014 № 27-р       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</si>
  <si>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</si>
  <si>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</si>
  <si>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</si>
  <si>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</si>
  <si>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Прочие неналоговые доходы бюджетов муниципальных районов</t>
  </si>
  <si>
    <t>000 1 17 05050 05 0000 180</t>
  </si>
  <si>
    <t>000 2 02 02215 00 0000 151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</si>
  <si>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</si>
  <si>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</si>
  <si>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</si>
  <si>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* 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</si>
  <si>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 xml:space="preserve">* субсидии бюджетам муниципальных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2014 году </t>
  </si>
  <si>
    <t>* субсидии бюджетам муниципальных районов и городских округов Ивановской области на реализацию мероприятий по укреплению пожарной безопасности общеобразовательных организаций в 2014 году</t>
  </si>
  <si>
    <t xml:space="preserve">от 25.09.2014 № 31-р         </t>
  </si>
  <si>
    <t xml:space="preserve"> 000 1 09 04050 00 0000 110</t>
  </si>
  <si>
    <t>Земельный налог (по обязательствам, возникшим до 1 января 2006 года)</t>
  </si>
  <si>
    <t xml:space="preserve"> 000 1 09 04053 05 0000 110</t>
  </si>
  <si>
    <t>Земельный налог (по обязательствам, возникшим до 1 января 2006 года), мобилизуемый на межселенных территориях</t>
  </si>
  <si>
    <t xml:space="preserve"> 000 1 09 06000 02 0000 110</t>
  </si>
  <si>
    <t>Прочие налоги и сборы (по отмененным налогам и сборам субъектов Российской Федерации)</t>
  </si>
  <si>
    <t xml:space="preserve"> 000 1 09 06010 02 0000 110</t>
  </si>
  <si>
    <t>Налог с продаж</t>
  </si>
  <si>
    <t xml:space="preserve"> 000 1 09 07000 00 0000 110</t>
  </si>
  <si>
    <t>Прочие налоги и сборы (по отмененным местным налогам и сборам)</t>
  </si>
  <si>
    <t xml:space="preserve"> 000 1 09 07050 00 0000 110</t>
  </si>
  <si>
    <t>Прочие местные налоги и сборы</t>
  </si>
  <si>
    <t xml:space="preserve"> 000 1 09 07053 05 0000 110</t>
  </si>
  <si>
    <t>Прочие местные налоги и сборы, мобилизуемые на территориях муниципальных районов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</si>
  <si>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</si>
  <si>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</si>
  <si>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</si>
  <si>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</si>
  <si>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</si>
  <si>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</si>
  <si>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</si>
  <si>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</si>
  <si>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>Невыясненные поступления, зачисляемые в бюджеты муниципальных районов</t>
  </si>
  <si>
    <t>1 17 01050 05 0000 180</t>
  </si>
  <si>
    <t>000</t>
  </si>
  <si>
    <t>Доходы закрепляемые за всеми администраторами</t>
  </si>
  <si>
    <t>1 16 90050 05 0000 140</t>
  </si>
  <si>
    <t>1 16 43000 01 0000 140</t>
  </si>
  <si>
    <t>Управление Федеральной миграционной службы по Ивановской области</t>
  </si>
  <si>
    <t>1 16 21050 05 0000 140</t>
  </si>
  <si>
    <t>Управление Министерства внутренних дел Российской Федерации по Ивановской области</t>
  </si>
  <si>
    <t>1 09 07053 05 0000 110</t>
  </si>
  <si>
    <t>1 09 06010 02 0000 110</t>
  </si>
  <si>
    <t>1 09 04053 05 0000 110</t>
  </si>
  <si>
    <t>1 09 04010 02 0000 110</t>
  </si>
  <si>
    <t>1 08 03010 01 0000 110</t>
  </si>
  <si>
    <t>1 05 04020 02 0000 110</t>
  </si>
  <si>
    <t>1 05 03010 01 0000 110</t>
  </si>
  <si>
    <t>1 05 02010 02 0000 110</t>
  </si>
  <si>
    <t>1 01 02040 01 0000 110</t>
  </si>
  <si>
    <t>1 01 02030 01 0000 110</t>
  </si>
  <si>
    <t>1 01 02020 01 0000 110</t>
  </si>
  <si>
    <t>1 01 02010 01 0000 110</t>
  </si>
  <si>
    <t>Управление Федеральной налоговой службы по Ивановской области</t>
  </si>
  <si>
    <t>1 16 28000 01 0000 140</t>
  </si>
  <si>
    <t>Управление Федеральной службы по надзору в сфере защиты прав потребителей и благополучия человека по Ивановской области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</si>
  <si>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</si>
  <si>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</si>
  <si>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</si>
  <si>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</si>
  <si>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</si>
  <si>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</si>
  <si>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</si>
  <si>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</si>
  <si>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</si>
  <si>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2 19 05000 05 0000 151</t>
  </si>
  <si>
    <t>Перечисления из бюджетов муниципальных районов (в бюджет муниципальных районов) для оуществления возврата (зачета) излишне  взысканных сумм налогов, сборов  и  иных платежей,  а  также  сумм  процентов  за осуществление   такого возврата  и  процентов,  начисленных  на излишне взысканные суммы</t>
  </si>
  <si>
    <t>2 08 05000 05 0000 180</t>
  </si>
  <si>
    <t>2 02 04014 05 0000 151</t>
  </si>
  <si>
    <t>2 02 03999 05 0000 151</t>
  </si>
  <si>
    <t>2 02 03033 05 0000 151</t>
  </si>
  <si>
    <t>2 02 03024 05 0000 151</t>
  </si>
  <si>
    <t>2 02 03007 05 0000 151</t>
  </si>
  <si>
    <t>2 02 02999 05 0000 151</t>
  </si>
  <si>
    <t>2 02 02216 05 0000 151</t>
  </si>
  <si>
    <t>2 02 02215 05 0000 151</t>
  </si>
  <si>
    <t>2 02 02051 05 0000 151</t>
  </si>
  <si>
    <t>2 02 02008 05 0000 151</t>
  </si>
  <si>
    <t>2 02 01009 05 0000 151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</si>
  <si>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</si>
  <si>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</si>
  <si>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</si>
  <si>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</si>
  <si>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</si>
  <si>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1 08 07150 01 1000 110</t>
  </si>
  <si>
    <t>Администрация Савинского муниципального района</t>
  </si>
  <si>
    <t>1 03 02260 01 0000 110</t>
  </si>
  <si>
    <t>1 03 02250 01 0000 110</t>
  </si>
  <si>
    <t>1 03 02240 01 0000 110</t>
  </si>
  <si>
    <t>1 03 02230 01 0000 110</t>
  </si>
  <si>
    <t>Управление Федерального казначейства по Смоленской области</t>
  </si>
  <si>
    <t>1 12 01040 01 0000 120</t>
  </si>
  <si>
    <t>048</t>
  </si>
  <si>
    <t>1 12 01030 01 0000 120</t>
  </si>
  <si>
    <t>1 12 01020 01 0000 120</t>
  </si>
  <si>
    <t>1 12 01010 01 0000 120</t>
  </si>
  <si>
    <t>Управление Федеральной службы по надзору в сфере природопользования по Ивановской области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</si>
  <si>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</si>
  <si>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</si>
  <si>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</si>
  <si>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 xml:space="preserve">                  Перечень и коды главных администраторов доходов бюджета Савинского муниципального района на 2014 год и плановый период 2015 и 2016 годов</t>
  </si>
  <si>
    <t>от 19.12.2013 г. № 49-р</t>
  </si>
  <si>
    <t>Приложение 4</t>
  </si>
  <si>
    <t>от 20.02.2014 № 1-р</t>
  </si>
  <si>
    <t>от 17.04.2014 № 8-р</t>
  </si>
  <si>
    <t>от 24.07.2014 № 27-р</t>
  </si>
  <si>
    <t>от 25.09.2014 № 31-р</t>
  </si>
  <si>
    <t>Уменьшение прочих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</si>
  <si>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</si>
  <si>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</si>
  <si>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</si>
  <si>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</si>
  <si>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</si>
  <si>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</si>
  <si>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</si>
  <si>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</si>
  <si>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</si>
  <si>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</si>
  <si>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</si>
  <si>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</si>
  <si>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</si>
  <si>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</si>
  <si>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</si>
  <si>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</si>
  <si>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</si>
  <si>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</si>
  <si>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</si>
  <si>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 xml:space="preserve">2015 год 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</si>
  <si>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</si>
  <si>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</si>
  <si>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2014 год и плановый период 2015 и 2016 годов</t>
  </si>
  <si>
    <t xml:space="preserve">от 19.12.2013 г. № 49-р                </t>
  </si>
  <si>
    <t>Приложение 5</t>
  </si>
  <si>
    <t xml:space="preserve">от 20.02.2014 № 1-р                </t>
  </si>
  <si>
    <t>Приложение 3</t>
  </si>
  <si>
    <t xml:space="preserve">от 17.04.2014 № 8-р                </t>
  </si>
  <si>
    <t xml:space="preserve">от 22.05.2014 № 17-р                </t>
  </si>
  <si>
    <t xml:space="preserve">от 24.07.2014 № 27-р                </t>
  </si>
  <si>
    <t xml:space="preserve">от 25.09.2014 № 31-р                </t>
  </si>
  <si>
    <t>О1 05 02 01 05 0000 610</t>
  </si>
  <si>
    <t>Уменьшение прочих остатков денежных средств бюджетов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</si>
  <si>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</si>
  <si>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</si>
  <si>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</si>
  <si>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</si>
  <si>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</si>
  <si>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</si>
  <si>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</si>
  <si>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</si>
  <si>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</si>
  <si>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</si>
  <si>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</si>
  <si>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</si>
  <si>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</si>
  <si>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2014 год и  плановый период 2015 и 2016 годов по кодам классификации источников финансирования дефицита бюджетов</t>
  </si>
  <si>
    <t>Приложение 6</t>
  </si>
  <si>
    <t>от 22.05.2014 № 17-р</t>
  </si>
  <si>
    <t>Всего расходов:</t>
  </si>
  <si>
    <t>600</t>
  </si>
  <si>
    <t>4398065</t>
  </si>
  <si>
    <t xml:space="preserve">              Предоставление субсидий бюджетным, автономным учреждениям и иным некоммерческим  
организациям</t>
  </si>
  <si>
    <t>200</t>
  </si>
  <si>
    <t xml:space="preserve">              Закупка товаров, работ и услуг для государственных (муниципальных) нужд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</si>
  <si>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</si>
  <si>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4398000</t>
  </si>
  <si>
    <t xml:space="preserve">      Расходы за счет межбюджетных трансфертов</t>
  </si>
  <si>
    <t>4392056</t>
  </si>
  <si>
    <t xml:space="preserve">       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</si>
  <si>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4390000</t>
  </si>
  <si>
    <t>Иные непрограммные мероприятия</t>
  </si>
  <si>
    <t>4300000</t>
  </si>
  <si>
    <t>Наказы избирателей депутатам Ивановской областной Думы</t>
  </si>
  <si>
    <t>500</t>
  </si>
  <si>
    <t>4295120</t>
  </si>
  <si>
    <t xml:space="preserve">              Межбюджетные трансферты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</si>
  <si>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</si>
  <si>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4290000</t>
  </si>
  <si>
    <t>4200000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</si>
  <si>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</si>
  <si>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4199007</t>
  </si>
  <si>
    <t xml:space="preserve">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</si>
  <si>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4198806</t>
  </si>
  <si>
    <t xml:space="preserve">                  Межбюджетные трансферты</t>
  </si>
  <si>
    <t>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в целях предупреждения чрезвычайной ситуации на территории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</si>
  <si>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4198805</t>
  </si>
  <si>
    <t xml:space="preserve">           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по созданию условий для организации досуга и обеспечения жителей поселения услугами организаций культуры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</si>
  <si>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4198804</t>
  </si>
  <si>
    <t xml:space="preserve">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</si>
  <si>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4198803</t>
  </si>
  <si>
    <t xml:space="preserve">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</si>
  <si>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4198802</t>
  </si>
  <si>
    <t xml:space="preserve">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</si>
  <si>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</si>
  <si>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</si>
  <si>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4198000</t>
  </si>
  <si>
    <t>800</t>
  </si>
  <si>
    <t>4196005</t>
  </si>
  <si>
    <t xml:space="preserve">              Иные бюджетные ассигнования</t>
  </si>
  <si>
    <t xml:space="preserve">                Субсидия Савинскому муниципальному унитарному торгово-посредническому предприятию "Альтернатива-2" в целях возмещения затрат, связаных с разработкой проектно-сметной документации на капитальный ремонт крыши здания, собствеником которого является Савинский муниципальный район,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</si>
  <si>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</si>
  <si>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</si>
  <si>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400</t>
  </si>
  <si>
    <t>4194003</t>
  </si>
  <si>
    <t xml:space="preserve">                  Капитальные вложения в объекты недвижимого имущества государственной (муниципальной) собственности 
</t>
  </si>
  <si>
    <t xml:space="preserve">                Бюджетные инвестиции открытому акционерному обществу "Савинский Водоканал" в целях увеличения уставного капитала путем приобретения в собственность Савинского муниципального района дополнительного выпуска ценных бумаг открытого акционерного общества "Савинский Водоканал"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</si>
  <si>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</si>
  <si>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  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</si>
  <si>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4192049</t>
  </si>
  <si>
    <t xml:space="preserve">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</si>
  <si>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4190000</t>
  </si>
  <si>
    <t>4100000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</si>
  <si>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</si>
  <si>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4098801</t>
  </si>
  <si>
    <t xml:space="preserve">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</si>
  <si>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>4090000</t>
  </si>
  <si>
    <t>4000000</t>
  </si>
  <si>
    <t>Непрограммные направления деятельности органов местного самоуправления Савинского муниципального района</t>
  </si>
  <si>
    <t>1162048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</si>
  <si>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</si>
  <si>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1160014</t>
  </si>
  <si>
    <t>100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</si>
  <si>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</si>
  <si>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</si>
  <si>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</si>
  <si>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</si>
  <si>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</si>
  <si>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</si>
  <si>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</si>
  <si>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</si>
  <si>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</si>
  <si>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</si>
  <si>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</si>
  <si>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</si>
  <si>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</si>
  <si>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</si>
  <si>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1142044</t>
  </si>
  <si>
    <t xml:space="preserve">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</si>
  <si>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1142043</t>
  </si>
  <si>
    <t xml:space="preserve">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</si>
  <si>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</si>
  <si>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</si>
  <si>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1132050</t>
  </si>
  <si>
    <t xml:space="preserve">     Организация, подготовка и проведение постоянно действующей выставки "Экономический потенциал Ивановской области"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</si>
  <si>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</si>
  <si>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</si>
  <si>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</si>
  <si>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</si>
  <si>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</si>
  <si>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</si>
  <si>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</si>
  <si>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</si>
  <si>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300</t>
  </si>
  <si>
    <t>1127006</t>
  </si>
  <si>
    <t xml:space="preserve">              Социальное обеспечение и иные выплаты населению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</si>
  <si>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</si>
  <si>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</si>
  <si>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</si>
  <si>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</si>
  <si>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</si>
  <si>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</si>
  <si>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          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</si>
  <si>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1118000</t>
  </si>
  <si>
    <t>1112039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</si>
  <si>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</si>
  <si>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</si>
  <si>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</si>
  <si>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1100000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</si>
  <si>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</si>
  <si>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1030012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</si>
  <si>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</si>
  <si>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1030000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</si>
  <si>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</si>
  <si>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1022038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</si>
  <si>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</si>
  <si>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</si>
  <si>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</si>
  <si>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1000000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</si>
  <si>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</si>
  <si>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0910011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</si>
  <si>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</si>
  <si>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</si>
  <si>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</si>
  <si>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0900000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</si>
  <si>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</si>
  <si>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0826003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</si>
  <si>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</si>
  <si>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</si>
  <si>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</si>
  <si>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0818052</t>
  </si>
  <si>
    <t xml:space="preserve">       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 Савинского муниципального района"</t>
  </si>
  <si>
    <t>0818051</t>
  </si>
  <si>
    <t xml:space="preserve">        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</si>
  <si>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0818000</t>
  </si>
  <si>
    <t>0812036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</si>
  <si>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</si>
  <si>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</si>
  <si>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</si>
  <si>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0812034</t>
  </si>
  <si>
    <t xml:space="preserve">     Проведение проектных работ на строительство (реконструкцию) автомобильных дорог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</si>
  <si>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</si>
  <si>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</si>
  <si>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0800000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</si>
  <si>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</si>
  <si>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0716002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</si>
  <si>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</si>
  <si>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0716001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</si>
  <si>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</si>
  <si>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0712033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</si>
  <si>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</si>
  <si>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0712032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</si>
  <si>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</si>
  <si>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</si>
  <si>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</si>
  <si>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0700000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</si>
  <si>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</si>
  <si>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0637005</t>
  </si>
  <si>
    <t>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</si>
  <si>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</si>
  <si>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</si>
  <si>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0630000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</si>
  <si>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</si>
  <si>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0622031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</si>
  <si>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</si>
  <si>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0622030</t>
  </si>
  <si>
    <t xml:space="preserve">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</si>
  <si>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0622029</t>
  </si>
  <si>
    <t xml:space="preserve">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</si>
  <si>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</si>
  <si>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</si>
  <si>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</si>
  <si>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</si>
  <si>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0618000</t>
  </si>
  <si>
    <t>0612027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</si>
  <si>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</si>
  <si>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</si>
  <si>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</si>
  <si>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</si>
  <si>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</si>
  <si>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0612024</t>
  </si>
  <si>
    <t xml:space="preserve">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</si>
  <si>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</si>
  <si>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</si>
  <si>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</si>
  <si>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</si>
  <si>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</si>
  <si>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</si>
  <si>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</si>
  <si>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</si>
  <si>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0600000</t>
  </si>
  <si>
    <t>Муниципальная программа Савинского муниципального района "Молодежь Савинского муниципального района"</t>
  </si>
  <si>
    <t>0512022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</si>
  <si>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</si>
  <si>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0512009</t>
  </si>
  <si>
    <t xml:space="preserve">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 </t>
  </si>
  <si>
    <t>0512008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</si>
  <si>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</si>
  <si>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</si>
  <si>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</si>
  <si>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</si>
  <si>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</si>
  <si>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0500000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</si>
  <si>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</si>
  <si>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0428038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</si>
  <si>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</si>
  <si>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0418000</t>
  </si>
  <si>
    <t>0420000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</si>
  <si>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</si>
  <si>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0418037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</si>
  <si>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</si>
  <si>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0410000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</si>
  <si>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</si>
  <si>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0400000</t>
  </si>
  <si>
    <t>Муниципальная программа Савинского муниципального района "Охрана окружающей среды Савинского муниципального района"</t>
  </si>
  <si>
    <t>0319008</t>
  </si>
  <si>
    <t xml:space="preserve">  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</si>
  <si>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0319005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</si>
  <si>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</si>
  <si>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0319004</t>
  </si>
  <si>
    <t xml:space="preserve">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</si>
  <si>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>0310000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</si>
  <si>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</si>
  <si>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</si>
  <si>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</si>
  <si>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0238032</t>
  </si>
  <si>
    <t xml:space="preserve">  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</si>
  <si>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0238000</t>
  </si>
  <si>
    <t>0232058</t>
  </si>
  <si>
    <t xml:space="preserve">                  Закупка товаров, работ и услуг для государственных (муниципальных) нужд</t>
  </si>
  <si>
    <t xml:space="preserve">  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</si>
  <si>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</si>
  <si>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 xml:space="preserve">        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</si>
  <si>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</si>
  <si>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</si>
  <si>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</si>
  <si>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</si>
  <si>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</si>
  <si>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</si>
  <si>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</si>
  <si>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 xml:space="preserve">                  Социальное обеспечение и иные выплаты населению</t>
  </si>
  <si>
    <t xml:space="preserve">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</si>
  <si>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0228000</t>
  </si>
  <si>
    <t>0227003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</si>
  <si>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</si>
  <si>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</si>
  <si>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</si>
  <si>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0218027</t>
  </si>
  <si>
    <t xml:space="preserve">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</si>
  <si>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0218000</t>
  </si>
  <si>
    <t>0217002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</si>
  <si>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</si>
  <si>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</si>
  <si>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 xml:space="preserve">        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</si>
  <si>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</si>
  <si>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</si>
  <si>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</si>
  <si>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</si>
  <si>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01Д2020</t>
  </si>
  <si>
    <t xml:space="preserve">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</si>
  <si>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01Д2019</t>
  </si>
  <si>
    <t xml:space="preserve">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</si>
  <si>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01Д0000</t>
  </si>
  <si>
    <t>Подпрограмма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</si>
  <si>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</si>
  <si>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</si>
  <si>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</si>
  <si>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</si>
  <si>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</si>
  <si>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</si>
  <si>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01Б2015</t>
  </si>
  <si>
    <t xml:space="preserve">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</si>
  <si>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</si>
  <si>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</si>
  <si>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</si>
  <si>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</si>
  <si>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</si>
  <si>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</si>
  <si>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</si>
  <si>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</si>
  <si>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</si>
  <si>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</si>
  <si>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</si>
  <si>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</si>
  <si>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</si>
  <si>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</si>
  <si>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</si>
  <si>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</si>
  <si>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</si>
  <si>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</si>
  <si>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</si>
  <si>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</si>
  <si>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</si>
  <si>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</si>
  <si>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</si>
  <si>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</si>
  <si>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0172009</t>
  </si>
  <si>
    <t xml:space="preserve">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</si>
  <si>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</si>
  <si>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</si>
  <si>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0170000</t>
  </si>
  <si>
    <t>Подпрограмма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</si>
  <si>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</si>
  <si>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</si>
  <si>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</si>
  <si>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</si>
  <si>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</si>
  <si>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</si>
  <si>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</si>
  <si>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</si>
  <si>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0158006</t>
  </si>
  <si>
    <t xml:space="preserve">                Реализация мероприятий по укреплению пожарной безопасности общеобразовательных организаций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</si>
  <si>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0158000</t>
  </si>
  <si>
    <t>0150007</t>
  </si>
  <si>
    <t xml:space="preserve">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</si>
  <si>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0150000</t>
  </si>
  <si>
    <t>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</si>
  <si>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</si>
  <si>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</si>
  <si>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</si>
  <si>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</si>
  <si>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0148000</t>
  </si>
  <si>
    <t>0145065</t>
  </si>
  <si>
    <t xml:space="preserve">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</si>
  <si>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0145000</t>
  </si>
  <si>
    <t>0142004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</si>
  <si>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</si>
  <si>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</si>
  <si>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</si>
  <si>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</si>
  <si>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</si>
  <si>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</si>
  <si>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</si>
  <si>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0138014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</si>
  <si>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</si>
  <si>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0138012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</si>
  <si>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</si>
  <si>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0138000</t>
  </si>
  <si>
    <t xml:space="preserve">      Расходы за счет междбюджетных трансфертов</t>
  </si>
  <si>
    <t>0132001</t>
  </si>
  <si>
    <t xml:space="preserve">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</si>
  <si>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</si>
  <si>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</si>
  <si>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</si>
  <si>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</si>
  <si>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0130004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</si>
  <si>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</si>
  <si>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0130000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</si>
  <si>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</si>
  <si>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</si>
  <si>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</si>
  <si>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</si>
  <si>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</si>
  <si>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0128000</t>
  </si>
  <si>
    <t>0125097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</si>
  <si>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</si>
  <si>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0122060</t>
  </si>
  <si>
    <t xml:space="preserve">                Создание в общеобразовательных организациях Савинского муниципального района условий для инклюзивного образования детей-инвалидов, в том числе создание универсальной 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оборудованием,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</si>
  <si>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</si>
  <si>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</si>
  <si>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0122055</t>
  </si>
  <si>
    <t xml:space="preserve">      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</si>
  <si>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0122053</t>
  </si>
  <si>
    <t xml:space="preserve">       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</si>
  <si>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</si>
  <si>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</si>
  <si>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</si>
  <si>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</si>
  <si>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</si>
  <si>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</si>
  <si>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</si>
  <si>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</si>
  <si>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</si>
  <si>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</si>
  <si>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0118000</t>
  </si>
  <si>
    <t>0112054</t>
  </si>
  <si>
    <t xml:space="preserve">       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</si>
  <si>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</si>
  <si>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</si>
  <si>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</si>
  <si>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</si>
  <si>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</si>
  <si>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0100000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</si>
  <si>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</si>
  <si>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Вид расходов</t>
  </si>
  <si>
    <t>Целевая статья</t>
  </si>
  <si>
    <t>Наименование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</si>
  <si>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2014 год и плановый период 2015 и 2016 годов</t>
  </si>
  <si>
    <t>Приложение 7</t>
  </si>
  <si>
    <t>0405</t>
  </si>
  <si>
    <t>117</t>
  </si>
  <si>
    <t xml:space="preserve">          Иные бюджетные ассигнования</t>
  </si>
  <si>
    <t xml:space="preserve">          Закупка товаров, работ и услуг для государственных (муниципальных) нужд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</si>
  <si>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</si>
  <si>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</si>
  <si>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</si>
  <si>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</si>
  <si>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</si>
  <si>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</si>
  <si>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0113</t>
  </si>
  <si>
    <t xml:space="preserve">        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</si>
  <si>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Другие общегосударственные вопросы</t>
  </si>
  <si>
    <t>0100</t>
  </si>
  <si>
    <t xml:space="preserve">    ОБЩЕГОСУДАРСТВЕННЫЕ ВОПРОСЫ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</si>
  <si>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</si>
  <si>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</si>
  <si>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1004</t>
  </si>
  <si>
    <t>113</t>
  </si>
  <si>
    <t xml:space="preserve">          Социальное обеспечение и иные выплаты населению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</si>
  <si>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</si>
  <si>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Охрана семьи и детства</t>
  </si>
  <si>
    <t>1003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</si>
  <si>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</si>
  <si>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</si>
  <si>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</si>
  <si>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</si>
  <si>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</si>
  <si>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</si>
  <si>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0709</t>
  </si>
  <si>
    <t xml:space="preserve">   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</si>
  <si>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</si>
  <si>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</si>
  <si>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</si>
  <si>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</si>
  <si>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</si>
  <si>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</si>
  <si>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</si>
  <si>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</si>
  <si>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</si>
  <si>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</si>
  <si>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0707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</si>
  <si>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</si>
  <si>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</si>
  <si>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района»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</si>
  <si>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</si>
  <si>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</si>
  <si>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Молодежная политика и оздоровление детей</t>
  </si>
  <si>
    <t>0705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</si>
  <si>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</si>
  <si>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Профессиональная подготовка, переподготовка и повышение квалификации</t>
  </si>
  <si>
    <t>0702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</si>
  <si>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</si>
  <si>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</si>
  <si>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</si>
  <si>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</si>
  <si>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</si>
  <si>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</si>
  <si>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</si>
  <si>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</si>
  <si>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</si>
  <si>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</si>
  <si>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</si>
  <si>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</si>
  <si>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</si>
  <si>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</si>
  <si>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</si>
  <si>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</si>
  <si>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      Предоставление субсидий бюджетным, автономным учреждениям и иным некоммерческим  
организациям</t>
  </si>
  <si>
    <t xml:space="preserve">               Закупка товаров, работ и услуг для государственных (муниципальных) нужд</t>
  </si>
  <si>
    <t xml:space="preserve">        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</si>
  <si>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</si>
  <si>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</si>
  <si>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</si>
  <si>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</si>
  <si>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0701</t>
  </si>
  <si>
    <t xml:space="preserve">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</si>
  <si>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</si>
  <si>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</si>
  <si>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</si>
  <si>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</si>
  <si>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</si>
  <si>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</si>
  <si>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</si>
  <si>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</si>
  <si>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</si>
  <si>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</si>
  <si>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</si>
  <si>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</si>
  <si>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1001</t>
  </si>
  <si>
    <t>112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</si>
  <si>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</si>
  <si>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Пенсионное обеспечение</t>
  </si>
  <si>
    <t xml:space="preserve">          Межбюджетные трансферты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</si>
  <si>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</si>
  <si>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</si>
  <si>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</si>
  <si>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</si>
  <si>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0106</t>
  </si>
  <si>
    <t xml:space="preserve">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</si>
  <si>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</si>
  <si>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</si>
  <si>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Финансовое управление администрации Савинского муниципального района Ивановской области</t>
  </si>
  <si>
    <t>1101</t>
  </si>
  <si>
    <t>111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</si>
  <si>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</si>
  <si>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</si>
  <si>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</si>
  <si>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</si>
  <si>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Физическая культура</t>
  </si>
  <si>
    <t>1100</t>
  </si>
  <si>
    <t xml:space="preserve">    ФИЗИЧЕСКАЯ КУЛЬТУРА И СПОРТ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</si>
  <si>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</si>
  <si>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</si>
  <si>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социальной политики</t>
  </si>
  <si>
    <t xml:space="preserve">        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</si>
  <si>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</si>
  <si>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</si>
  <si>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</si>
  <si>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</si>
  <si>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</si>
  <si>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</si>
  <si>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</si>
  <si>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</si>
  <si>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</si>
  <si>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</si>
  <si>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</si>
  <si>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</si>
  <si>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</si>
  <si>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</si>
  <si>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</si>
  <si>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0502</t>
  </si>
  <si>
    <t xml:space="preserve">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</si>
  <si>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</si>
  <si>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</si>
  <si>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Коммунальное хозяйство</t>
  </si>
  <si>
    <t>0500</t>
  </si>
  <si>
    <t xml:space="preserve">    ЖИЛИЩНО-КОММУНАЛЬНОЕ ХОЗЯЙСТВО</t>
  </si>
  <si>
    <t>0412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</si>
  <si>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</si>
  <si>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</si>
  <si>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</si>
  <si>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</si>
  <si>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</si>
  <si>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Другие вопросы в области национальной экономики</t>
  </si>
  <si>
    <t>0409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</si>
  <si>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</si>
  <si>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</si>
  <si>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Проведение проектных работ на строительство (реконструкцию) автомобильных дорог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</si>
  <si>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</si>
  <si>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</si>
  <si>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</si>
  <si>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Транспорт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</si>
  <si>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</si>
  <si>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</si>
  <si>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0314</t>
  </si>
  <si>
    <t xml:space="preserve">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</si>
  <si>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</si>
  <si>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</si>
  <si>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 xml:space="preserve">      Другие вопросы в области национальной безопасности и правоохранительной деятельности</t>
  </si>
  <si>
    <t>0309</t>
  </si>
  <si>
    <t xml:space="preserve">           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в целях предупреждения чрезвычайной ситуации на территории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</si>
  <si>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</si>
  <si>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0300</t>
  </si>
  <si>
    <t xml:space="preserve">    НАЦИОНАЛЬНАЯ БЕЗОПАСНОСТЬ И ПРАВООХРАНИТЕЛЬНАЯ ДЕЯТЕЛЬНОСТЬ</t>
  </si>
  <si>
    <t xml:space="preserve">   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</si>
  <si>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</si>
  <si>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 Иные бюджетные ассигнования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</si>
  <si>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</si>
  <si>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</si>
  <si>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</si>
  <si>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Организация, подготовка и проведение постоянно действующей выставки "Экономический потенциал Ивановской области"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</si>
  <si>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</si>
  <si>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</si>
  <si>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</si>
  <si>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</si>
  <si>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</si>
  <si>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</si>
  <si>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Резервные фонды</t>
  </si>
  <si>
    <t>0104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</si>
  <si>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</si>
  <si>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</si>
  <si>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</si>
  <si>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</si>
  <si>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</si>
  <si>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</si>
  <si>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</si>
  <si>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Администрация Савинского муниципального района Ивановской области</t>
  </si>
  <si>
    <t>#Н/Д</t>
  </si>
  <si>
    <t>Вид
расходов</t>
  </si>
  <si>
    <t>Раздел, подраздел</t>
  </si>
  <si>
    <t xml:space="preserve">Код главного распорядителя
</t>
  </si>
  <si>
    <t>Ведомственная структура расходов бюджета Савинского муниципального района на 2014 год и плановый период 2015 и 2016 годов</t>
  </si>
  <si>
    <t>Приложение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</si>
</sst>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59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Border="1">
      <alignment/>
      <protection/>
    </xf>
    <xf numFmtId="164" fontId="8" fillId="0" borderId="10" xfId="59" applyNumberFormat="1" applyFont="1" applyBorder="1">
      <alignment/>
      <protection/>
    </xf>
    <xf numFmtId="0" fontId="9" fillId="0" borderId="10" xfId="59" applyFont="1" applyBorder="1" applyAlignment="1">
      <alignment vertical="center" wrapText="1"/>
      <protection/>
    </xf>
    <xf numFmtId="164" fontId="9" fillId="0" borderId="10" xfId="59" applyNumberFormat="1" applyFont="1" applyBorder="1">
      <alignment/>
      <protection/>
    </xf>
    <xf numFmtId="164" fontId="10" fillId="0" borderId="10" xfId="59" applyNumberFormat="1" applyFont="1" applyBorder="1">
      <alignment/>
      <protection/>
    </xf>
    <xf numFmtId="164" fontId="8" fillId="0" borderId="10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59" applyFont="1" applyBorder="1" applyAlignment="1">
      <alignment vertical="center" wrapText="1"/>
      <protection/>
    </xf>
    <xf numFmtId="164" fontId="12" fillId="0" borderId="10" xfId="59" applyNumberFormat="1" applyFont="1" applyBorder="1">
      <alignment/>
      <protection/>
    </xf>
    <xf numFmtId="0" fontId="9" fillId="0" borderId="10" xfId="59" applyFont="1" applyBorder="1" applyAlignment="1">
      <alignment wrapText="1"/>
      <protection/>
    </xf>
    <xf numFmtId="0" fontId="12" fillId="0" borderId="10" xfId="59" applyFont="1" applyBorder="1">
      <alignment/>
      <protection/>
    </xf>
    <xf numFmtId="164" fontId="9" fillId="0" borderId="10" xfId="59" applyNumberFormat="1" applyFont="1" applyBorder="1" applyAlignment="1">
      <alignment horizontal="right"/>
      <protection/>
    </xf>
    <xf numFmtId="0" fontId="8" fillId="0" borderId="10" xfId="59" applyFont="1" applyBorder="1" applyAlignment="1">
      <alignment wrapText="1"/>
      <protection/>
    </xf>
    <xf numFmtId="165" fontId="9" fillId="0" borderId="10" xfId="59" applyNumberFormat="1" applyFont="1" applyBorder="1">
      <alignment/>
      <protection/>
    </xf>
    <xf numFmtId="0" fontId="12" fillId="0" borderId="10" xfId="59" applyFont="1" applyBorder="1" applyAlignment="1">
      <alignment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4" fontId="11" fillId="0" borderId="10" xfId="59" applyNumberFormat="1" applyFont="1" applyBorder="1">
      <alignment/>
      <protection/>
    </xf>
    <xf numFmtId="0" fontId="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164" fontId="14" fillId="0" borderId="10" xfId="59" applyNumberFormat="1" applyFont="1" applyBorder="1">
      <alignment/>
      <protection/>
    </xf>
    <xf numFmtId="0" fontId="4" fillId="0" borderId="10" xfId="59" applyFont="1" applyBorder="1" applyAlignment="1">
      <alignment horizontal="center" vertical="center" wrapText="1"/>
      <protection/>
    </xf>
    <xf numFmtId="164" fontId="8" fillId="0" borderId="10" xfId="59" applyNumberFormat="1" applyFont="1" applyBorder="1" applyAlignment="1">
      <alignment shrinkToFit="1"/>
      <protection/>
    </xf>
    <xf numFmtId="0" fontId="9" fillId="0" borderId="10" xfId="59" applyFont="1" applyBorder="1" applyAlignment="1">
      <alignment horizontal="center"/>
      <protection/>
    </xf>
    <xf numFmtId="49" fontId="10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11" fillId="0" borderId="10" xfId="59" applyFont="1" applyBorder="1" applyAlignment="1">
      <alignment horizontal="center"/>
      <protection/>
    </xf>
    <xf numFmtId="49" fontId="12" fillId="0" borderId="10" xfId="0" applyNumberFormat="1" applyFont="1" applyFill="1" applyBorder="1" applyAlignment="1">
      <alignment horizontal="center" shrinkToFit="1"/>
    </xf>
    <xf numFmtId="0" fontId="10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shrinkToFit="1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left" wrapText="1"/>
      <protection/>
    </xf>
    <xf numFmtId="0" fontId="9" fillId="0" borderId="10" xfId="59" applyFont="1" applyBorder="1" applyAlignment="1">
      <alignment horizontal="left" wrapText="1"/>
      <protection/>
    </xf>
    <xf numFmtId="0" fontId="11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shrinkToFit="1"/>
    </xf>
    <xf numFmtId="0" fontId="11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shrinkToFit="1"/>
    </xf>
    <xf numFmtId="0" fontId="12" fillId="0" borderId="12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168" fontId="12" fillId="0" borderId="10" xfId="59" applyNumberFormat="1" applyFont="1" applyBorder="1">
      <alignment/>
      <protection/>
    </xf>
    <xf numFmtId="168" fontId="11" fillId="0" borderId="10" xfId="59" applyNumberFormat="1" applyFont="1" applyBorder="1" applyAlignment="1">
      <alignment shrinkToFit="1"/>
      <protection/>
    </xf>
    <xf numFmtId="167" fontId="12" fillId="0" borderId="10" xfId="59" applyNumberFormat="1" applyFont="1" applyBorder="1">
      <alignment/>
      <protection/>
    </xf>
    <xf numFmtId="167" fontId="9" fillId="0" borderId="10" xfId="59" applyNumberFormat="1" applyFont="1" applyBorder="1">
      <alignment/>
      <protection/>
    </xf>
    <xf numFmtId="168" fontId="8" fillId="0" borderId="10" xfId="59" applyNumberFormat="1" applyFont="1" applyBorder="1" applyAlignment="1">
      <alignment shrinkToFit="1"/>
      <protection/>
    </xf>
    <xf numFmtId="0" fontId="16" fillId="0" borderId="14" xfId="0" applyFont="1" applyBorder="1" applyAlignment="1">
      <alignment wrapText="1"/>
    </xf>
    <xf numFmtId="164" fontId="11" fillId="0" borderId="10" xfId="59" applyNumberFormat="1" applyFont="1" applyBorder="1" applyAlignment="1">
      <alignment shrinkToFit="1"/>
      <protection/>
    </xf>
    <xf numFmtId="166" fontId="9" fillId="0" borderId="10" xfId="59" applyNumberFormat="1" applyFont="1" applyBorder="1">
      <alignment/>
      <protection/>
    </xf>
    <xf numFmtId="4" fontId="9" fillId="0" borderId="10" xfId="59" applyNumberFormat="1" applyFont="1" applyBorder="1">
      <alignment/>
      <protection/>
    </xf>
    <xf numFmtId="166" fontId="12" fillId="0" borderId="10" xfId="59" applyNumberFormat="1" applyFont="1" applyBorder="1">
      <alignment/>
      <protection/>
    </xf>
    <xf numFmtId="0" fontId="66" fillId="0" borderId="15" xfId="68" applyFont="1" applyBorder="1" applyAlignment="1">
      <alignment horizontal="center" shrinkToFit="1"/>
      <protection/>
    </xf>
    <xf numFmtId="0" fontId="66" fillId="0" borderId="16" xfId="66" applyFont="1" applyBorder="1" applyAlignment="1">
      <alignment wrapText="1"/>
      <protection/>
    </xf>
    <xf numFmtId="0" fontId="67" fillId="0" borderId="15" xfId="68" applyFont="1" applyBorder="1" applyAlignment="1">
      <alignment horizontal="center" shrinkToFit="1"/>
      <protection/>
    </xf>
    <xf numFmtId="0" fontId="67" fillId="0" borderId="16" xfId="66" applyFont="1" applyBorder="1" applyAlignment="1">
      <alignment wrapText="1"/>
      <protection/>
    </xf>
    <xf numFmtId="0" fontId="66" fillId="0" borderId="17" xfId="70" applyFont="1" applyBorder="1" applyAlignment="1">
      <alignment horizontal="center" shrinkToFit="1"/>
      <protection/>
    </xf>
    <xf numFmtId="0" fontId="66" fillId="0" borderId="18" xfId="69" applyFont="1" applyBorder="1" applyAlignment="1">
      <alignment wrapText="1"/>
      <protection/>
    </xf>
    <xf numFmtId="0" fontId="67" fillId="0" borderId="10" xfId="70" applyFont="1" applyBorder="1" applyAlignment="1">
      <alignment horizontal="center" shrinkToFit="1"/>
      <protection/>
    </xf>
    <xf numFmtId="0" fontId="67" fillId="0" borderId="10" xfId="69" applyFont="1" applyBorder="1" applyAlignment="1">
      <alignment wrapText="1"/>
      <protection/>
    </xf>
    <xf numFmtId="0" fontId="66" fillId="0" borderId="15" xfId="54" applyFont="1" applyBorder="1" applyAlignment="1">
      <alignment horizontal="center" shrinkToFit="1"/>
      <protection/>
    </xf>
    <xf numFmtId="0" fontId="66" fillId="0" borderId="10" xfId="71" applyFont="1" applyBorder="1" applyAlignment="1">
      <alignment wrapText="1"/>
      <protection/>
    </xf>
    <xf numFmtId="0" fontId="68" fillId="0" borderId="15" xfId="55" applyFont="1" applyBorder="1" applyAlignment="1">
      <alignment horizontal="center" shrinkToFit="1"/>
      <protection/>
    </xf>
    <xf numFmtId="0" fontId="68" fillId="0" borderId="19" xfId="72" applyFont="1" applyBorder="1" applyAlignment="1">
      <alignment wrapText="1"/>
      <protection/>
    </xf>
    <xf numFmtId="0" fontId="67" fillId="0" borderId="15" xfId="55" applyFont="1" applyBorder="1" applyAlignment="1">
      <alignment horizontal="center" shrinkToFit="1"/>
      <protection/>
    </xf>
    <xf numFmtId="0" fontId="67" fillId="0" borderId="16" xfId="72" applyFont="1" applyBorder="1" applyAlignment="1">
      <alignment wrapText="1"/>
      <protection/>
    </xf>
    <xf numFmtId="0" fontId="66" fillId="0" borderId="15" xfId="57" applyFont="1" applyBorder="1" applyAlignment="1">
      <alignment horizontal="center" shrinkToFit="1"/>
      <protection/>
    </xf>
    <xf numFmtId="0" fontId="66" fillId="0" borderId="16" xfId="56" applyFont="1" applyBorder="1" applyAlignment="1">
      <alignment wrapText="1"/>
      <protection/>
    </xf>
    <xf numFmtId="0" fontId="67" fillId="0" borderId="15" xfId="57" applyFont="1" applyBorder="1" applyAlignment="1">
      <alignment horizontal="center" shrinkToFit="1"/>
      <protection/>
    </xf>
    <xf numFmtId="0" fontId="67" fillId="0" borderId="16" xfId="56" applyFont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shrinkToFit="1"/>
    </xf>
    <xf numFmtId="0" fontId="18" fillId="0" borderId="12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shrinkToFit="1"/>
    </xf>
    <xf numFmtId="0" fontId="19" fillId="0" borderId="12" xfId="0" applyFont="1" applyFill="1" applyBorder="1" applyAlignment="1">
      <alignment wrapText="1"/>
    </xf>
    <xf numFmtId="0" fontId="3" fillId="0" borderId="0" xfId="59" applyFont="1" applyAlignment="1">
      <alignment horizontal="right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wrapText="1"/>
    </xf>
    <xf numFmtId="0" fontId="70" fillId="0" borderId="14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4" fillId="0" borderId="0" xfId="59" applyFont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64">
      <alignment/>
      <protection/>
    </xf>
    <xf numFmtId="0" fontId="3" fillId="33" borderId="10" xfId="64" applyFont="1" applyFill="1" applyBorder="1" applyAlignment="1">
      <alignment horizontal="justify" vertical="center" wrapText="1"/>
      <protection/>
    </xf>
    <xf numFmtId="0" fontId="3" fillId="33" borderId="10" xfId="64" applyFont="1" applyFill="1" applyBorder="1">
      <alignment/>
      <protection/>
    </xf>
    <xf numFmtId="49" fontId="3" fillId="33" borderId="10" xfId="81" applyNumberFormat="1" applyFont="1" applyFill="1" applyBorder="1" applyAlignment="1">
      <alignment horizontal="center"/>
    </xf>
    <xf numFmtId="0" fontId="71" fillId="0" borderId="21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0" fontId="41" fillId="33" borderId="14" xfId="64" applyFont="1" applyFill="1" applyBorder="1" applyAlignment="1">
      <alignment horizontal="center" wrapText="1"/>
      <protection/>
    </xf>
    <xf numFmtId="0" fontId="3" fillId="0" borderId="10" xfId="59" applyFont="1" applyBorder="1" applyAlignment="1">
      <alignment horizontal="justify" wrapText="1"/>
      <protection/>
    </xf>
    <xf numFmtId="0" fontId="3" fillId="0" borderId="10" xfId="59" applyFont="1" applyBorder="1" applyAlignment="1">
      <alignment horizontal="center"/>
      <protection/>
    </xf>
    <xf numFmtId="0" fontId="3" fillId="33" borderId="10" xfId="64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/>
    </xf>
    <xf numFmtId="0" fontId="41" fillId="33" borderId="10" xfId="64" applyFont="1" applyFill="1" applyBorder="1" applyAlignment="1">
      <alignment vertical="center" wrapText="1"/>
      <protection/>
    </xf>
    <xf numFmtId="0" fontId="3" fillId="33" borderId="10" xfId="64" applyFont="1" applyFill="1" applyBorder="1" applyAlignment="1">
      <alignment/>
      <protection/>
    </xf>
    <xf numFmtId="0" fontId="41" fillId="33" borderId="10" xfId="64" applyFont="1" applyFill="1" applyBorder="1" applyAlignment="1">
      <alignment horizontal="center"/>
      <protection/>
    </xf>
    <xf numFmtId="0" fontId="3" fillId="33" borderId="10" xfId="64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/>
    </xf>
    <xf numFmtId="0" fontId="3" fillId="0" borderId="10" xfId="64" applyFont="1" applyBorder="1" applyAlignment="1">
      <alignment horizontal="justify" vertical="center" wrapText="1"/>
      <protection/>
    </xf>
    <xf numFmtId="0" fontId="3" fillId="0" borderId="10" xfId="64" applyFont="1" applyBorder="1" applyAlignment="1">
      <alignment/>
      <protection/>
    </xf>
    <xf numFmtId="0" fontId="71" fillId="0" borderId="10" xfId="0" applyFont="1" applyBorder="1" applyAlignment="1">
      <alignment wrapText="1"/>
    </xf>
    <xf numFmtId="0" fontId="3" fillId="0" borderId="10" xfId="59" applyFont="1" applyBorder="1" applyAlignment="1">
      <alignment/>
      <protection/>
    </xf>
    <xf numFmtId="0" fontId="3" fillId="0" borderId="10" xfId="64" applyFont="1" applyBorder="1" applyAlignment="1">
      <alignment horizontal="center"/>
      <protection/>
    </xf>
    <xf numFmtId="0" fontId="3" fillId="0" borderId="22" xfId="54" applyFont="1" applyFill="1" applyBorder="1" applyAlignment="1">
      <alignment horizontal="justify" wrapText="1"/>
      <protection/>
    </xf>
    <xf numFmtId="0" fontId="40" fillId="0" borderId="10" xfId="0" applyFont="1" applyBorder="1" applyAlignment="1">
      <alignment horizontal="justify" wrapText="1"/>
    </xf>
    <xf numFmtId="0" fontId="3" fillId="0" borderId="10" xfId="64" applyFont="1" applyBorder="1" applyAlignment="1">
      <alignment horizontal="justify" wrapText="1"/>
      <protection/>
    </xf>
    <xf numFmtId="0" fontId="71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64" applyFont="1" applyFill="1" applyBorder="1" applyAlignment="1">
      <alignment horizontal="justify" wrapText="1"/>
      <protection/>
    </xf>
    <xf numFmtId="0" fontId="41" fillId="0" borderId="10" xfId="64" applyFont="1" applyBorder="1" applyAlignment="1">
      <alignment vertical="center" wrapText="1"/>
      <protection/>
    </xf>
    <xf numFmtId="0" fontId="41" fillId="0" borderId="10" xfId="64" applyFont="1" applyBorder="1" applyAlignment="1">
      <alignment horizontal="center"/>
      <protection/>
    </xf>
    <xf numFmtId="0" fontId="71" fillId="0" borderId="10" xfId="0" applyFont="1" applyBorder="1" applyAlignment="1">
      <alignment horizontal="justify" wrapText="1"/>
    </xf>
    <xf numFmtId="0" fontId="41" fillId="33" borderId="10" xfId="64" applyFont="1" applyFill="1" applyBorder="1" applyAlignment="1">
      <alignment horizontal="justify" vertical="center" wrapText="1"/>
      <protection/>
    </xf>
    <xf numFmtId="0" fontId="41" fillId="33" borderId="10" xfId="64" applyFont="1" applyFill="1" applyBorder="1" applyAlignment="1">
      <alignment/>
      <protection/>
    </xf>
    <xf numFmtId="0" fontId="3" fillId="0" borderId="10" xfId="64" applyFont="1" applyBorder="1" applyAlignment="1">
      <alignment horizontal="center" wrapText="1"/>
      <protection/>
    </xf>
    <xf numFmtId="0" fontId="72" fillId="0" borderId="23" xfId="0" applyFont="1" applyBorder="1" applyAlignment="1">
      <alignment wrapText="1"/>
    </xf>
    <xf numFmtId="0" fontId="41" fillId="0" borderId="10" xfId="64" applyFont="1" applyBorder="1" applyAlignment="1">
      <alignment horizontal="center" vertical="center"/>
      <protection/>
    </xf>
    <xf numFmtId="0" fontId="41" fillId="0" borderId="10" xfId="64" applyFont="1" applyBorder="1" applyAlignment="1">
      <alignment horizontal="center" wrapText="1"/>
      <protection/>
    </xf>
    <xf numFmtId="49" fontId="3" fillId="0" borderId="10" xfId="64" applyNumberFormat="1" applyFont="1" applyBorder="1" applyAlignment="1">
      <alignment horizontal="center" wrapText="1"/>
      <protection/>
    </xf>
    <xf numFmtId="0" fontId="41" fillId="0" borderId="10" xfId="64" applyFont="1" applyBorder="1" applyAlignment="1">
      <alignment horizontal="center" vertical="center" wrapText="1"/>
      <protection/>
    </xf>
    <xf numFmtId="49" fontId="41" fillId="0" borderId="10" xfId="64" applyNumberFormat="1" applyFont="1" applyBorder="1" applyAlignment="1">
      <alignment horizontal="center" wrapText="1"/>
      <protection/>
    </xf>
    <xf numFmtId="0" fontId="71" fillId="0" borderId="23" xfId="0" applyFont="1" applyBorder="1" applyAlignment="1">
      <alignment wrapText="1"/>
    </xf>
    <xf numFmtId="0" fontId="41" fillId="0" borderId="11" xfId="64" applyFont="1" applyBorder="1" applyAlignment="1">
      <alignment horizontal="center" vertical="center" wrapText="1"/>
      <protection/>
    </xf>
    <xf numFmtId="0" fontId="41" fillId="0" borderId="14" xfId="64" applyFont="1" applyBorder="1" applyAlignment="1">
      <alignment horizontal="center" wrapText="1"/>
      <protection/>
    </xf>
    <xf numFmtId="0" fontId="11" fillId="0" borderId="0" xfId="64" applyFont="1">
      <alignment/>
      <protection/>
    </xf>
    <xf numFmtId="0" fontId="69" fillId="0" borderId="0" xfId="0" applyFont="1" applyAlignment="1">
      <alignment horizontal="center" wrapText="1"/>
    </xf>
    <xf numFmtId="0" fontId="4" fillId="0" borderId="0" xfId="64" applyFont="1" applyAlignment="1">
      <alignment horizontal="center" wrapText="1"/>
      <protection/>
    </xf>
    <xf numFmtId="0" fontId="6" fillId="0" borderId="0" xfId="64" applyBorder="1">
      <alignment/>
      <protection/>
    </xf>
    <xf numFmtId="0" fontId="71" fillId="0" borderId="0" xfId="0" applyFont="1" applyAlignment="1">
      <alignment/>
    </xf>
    <xf numFmtId="0" fontId="43" fillId="0" borderId="0" xfId="59" applyFont="1" applyAlignment="1">
      <alignment horizontal="right"/>
      <protection/>
    </xf>
    <xf numFmtId="0" fontId="18" fillId="0" borderId="0" xfId="64" applyFont="1">
      <alignment/>
      <protection/>
    </xf>
    <xf numFmtId="164" fontId="14" fillId="0" borderId="10" xfId="64" applyNumberFormat="1" applyFont="1" applyBorder="1">
      <alignment/>
      <protection/>
    </xf>
    <xf numFmtId="168" fontId="14" fillId="0" borderId="10" xfId="64" applyNumberFormat="1" applyFont="1" applyBorder="1" applyAlignment="1">
      <alignment shrinkToFit="1"/>
      <protection/>
    </xf>
    <xf numFmtId="0" fontId="14" fillId="0" borderId="10" xfId="64" applyFont="1" applyFill="1" applyBorder="1" applyAlignment="1">
      <alignment wrapText="1"/>
      <protection/>
    </xf>
    <xf numFmtId="0" fontId="14" fillId="0" borderId="10" xfId="64" applyFont="1" applyBorder="1">
      <alignment/>
      <protection/>
    </xf>
    <xf numFmtId="164" fontId="9" fillId="0" borderId="10" xfId="64" applyNumberFormat="1" applyFont="1" applyBorder="1">
      <alignment/>
      <protection/>
    </xf>
    <xf numFmtId="168" fontId="9" fillId="0" borderId="10" xfId="64" applyNumberFormat="1" applyFont="1" applyBorder="1" applyAlignment="1">
      <alignment shrinkToFit="1"/>
      <protection/>
    </xf>
    <xf numFmtId="0" fontId="9" fillId="0" borderId="13" xfId="64" applyFont="1" applyFill="1" applyBorder="1" applyAlignment="1">
      <alignment wrapText="1"/>
      <protection/>
    </xf>
    <xf numFmtId="0" fontId="9" fillId="0" borderId="11" xfId="64" applyFont="1" applyFill="1" applyBorder="1">
      <alignment/>
      <protection/>
    </xf>
    <xf numFmtId="0" fontId="9" fillId="0" borderId="10" xfId="64" applyFont="1" applyFill="1" applyBorder="1">
      <alignment/>
      <protection/>
    </xf>
    <xf numFmtId="164" fontId="11" fillId="0" borderId="10" xfId="64" applyNumberFormat="1" applyFont="1" applyBorder="1">
      <alignment/>
      <protection/>
    </xf>
    <xf numFmtId="168" fontId="11" fillId="0" borderId="10" xfId="64" applyNumberFormat="1" applyFont="1" applyBorder="1" applyAlignment="1">
      <alignment shrinkToFit="1"/>
      <protection/>
    </xf>
    <xf numFmtId="0" fontId="11" fillId="0" borderId="10" xfId="64" applyFont="1" applyBorder="1">
      <alignment/>
      <protection/>
    </xf>
    <xf numFmtId="0" fontId="14" fillId="0" borderId="10" xfId="64" applyFont="1" applyBorder="1" applyAlignment="1">
      <alignment wrapText="1"/>
      <protection/>
    </xf>
    <xf numFmtId="0" fontId="9" fillId="0" borderId="13" xfId="64" applyFont="1" applyBorder="1" applyAlignment="1">
      <alignment wrapText="1"/>
      <protection/>
    </xf>
    <xf numFmtId="0" fontId="9" fillId="0" borderId="11" xfId="64" applyFont="1" applyBorder="1">
      <alignment/>
      <protection/>
    </xf>
    <xf numFmtId="0" fontId="9" fillId="0" borderId="10" xfId="64" applyFont="1" applyBorder="1">
      <alignment/>
      <protection/>
    </xf>
    <xf numFmtId="0" fontId="11" fillId="0" borderId="23" xfId="64" applyFont="1" applyBorder="1">
      <alignment/>
      <protection/>
    </xf>
    <xf numFmtId="164" fontId="3" fillId="0" borderId="10" xfId="64" applyNumberFormat="1" applyFont="1" applyBorder="1">
      <alignment/>
      <protection/>
    </xf>
    <xf numFmtId="168" fontId="3" fillId="0" borderId="10" xfId="64" applyNumberFormat="1" applyFont="1" applyBorder="1" applyAlignment="1">
      <alignment shrinkToFit="1"/>
      <protection/>
    </xf>
    <xf numFmtId="0" fontId="3" fillId="0" borderId="10" xfId="64" applyFont="1" applyBorder="1" applyAlignment="1">
      <alignment wrapText="1"/>
      <protection/>
    </xf>
    <xf numFmtId="0" fontId="3" fillId="0" borderId="10" xfId="64" applyFont="1" applyBorder="1">
      <alignment/>
      <protection/>
    </xf>
    <xf numFmtId="164" fontId="41" fillId="0" borderId="10" xfId="64" applyNumberFormat="1" applyFont="1" applyBorder="1" applyAlignment="1">
      <alignment horizontal="right"/>
      <protection/>
    </xf>
    <xf numFmtId="168" fontId="41" fillId="0" borderId="10" xfId="64" applyNumberFormat="1" applyFont="1" applyBorder="1" applyAlignment="1">
      <alignment horizontal="right" shrinkToFit="1"/>
      <protection/>
    </xf>
    <xf numFmtId="0" fontId="41" fillId="0" borderId="10" xfId="64" applyFont="1" applyBorder="1" applyAlignment="1">
      <alignment horizontal="left" wrapText="1"/>
      <protection/>
    </xf>
    <xf numFmtId="0" fontId="41" fillId="0" borderId="10" xfId="64" applyFont="1" applyBorder="1" applyAlignment="1">
      <alignment horizontal="left"/>
      <protection/>
    </xf>
    <xf numFmtId="0" fontId="41" fillId="0" borderId="11" xfId="64" applyFont="1" applyBorder="1" applyAlignment="1">
      <alignment horizontal="center" vertical="center" wrapText="1"/>
      <protection/>
    </xf>
    <xf numFmtId="0" fontId="41" fillId="0" borderId="23" xfId="64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1" fillId="0" borderId="10" xfId="64" applyFont="1" applyBorder="1" applyAlignment="1">
      <alignment horizontal="center" vertical="center" wrapText="1"/>
      <protection/>
    </xf>
    <xf numFmtId="0" fontId="44" fillId="0" borderId="0" xfId="64" applyFont="1" applyAlignment="1">
      <alignment horizontal="right"/>
      <protection/>
    </xf>
    <xf numFmtId="0" fontId="69" fillId="0" borderId="0" xfId="0" applyFont="1" applyAlignment="1">
      <alignment horizontal="center" vertical="center" wrapText="1"/>
    </xf>
    <xf numFmtId="0" fontId="4" fillId="0" borderId="0" xfId="64" applyFont="1" applyAlignment="1">
      <alignment horizontal="center" vertical="center" wrapText="1"/>
      <protection/>
    </xf>
    <xf numFmtId="0" fontId="6" fillId="0" borderId="0" xfId="64" applyAlignment="1">
      <alignment/>
      <protection/>
    </xf>
    <xf numFmtId="0" fontId="45" fillId="0" borderId="0" xfId="64" applyFont="1" applyAlignment="1">
      <alignment horizontal="left"/>
      <protection/>
    </xf>
    <xf numFmtId="0" fontId="45" fillId="0" borderId="0" xfId="64" applyFont="1">
      <alignment/>
      <protection/>
    </xf>
    <xf numFmtId="0" fontId="0" fillId="0" borderId="0" xfId="0" applyAlignment="1">
      <alignment horizontal="right" wrapText="1"/>
    </xf>
    <xf numFmtId="0" fontId="3" fillId="0" borderId="0" xfId="59" applyFont="1" applyAlignment="1">
      <alignment horizontal="right"/>
      <protection/>
    </xf>
    <xf numFmtId="0" fontId="71" fillId="0" borderId="0" xfId="0" applyFont="1" applyAlignment="1">
      <alignment/>
    </xf>
    <xf numFmtId="164" fontId="12" fillId="0" borderId="10" xfId="64" applyNumberFormat="1" applyFont="1" applyBorder="1">
      <alignment/>
      <protection/>
    </xf>
    <xf numFmtId="164" fontId="12" fillId="0" borderId="10" xfId="64" applyNumberFormat="1" applyFont="1" applyBorder="1" applyAlignment="1">
      <alignment wrapText="1"/>
      <protection/>
    </xf>
    <xf numFmtId="168" fontId="12" fillId="0" borderId="10" xfId="64" applyNumberFormat="1" applyFont="1" applyBorder="1" applyAlignment="1">
      <alignment wrapText="1"/>
      <protection/>
    </xf>
    <xf numFmtId="0" fontId="12" fillId="0" borderId="10" xfId="64" applyFont="1" applyBorder="1" applyAlignment="1">
      <alignment wrapText="1"/>
      <protection/>
    </xf>
    <xf numFmtId="0" fontId="12" fillId="0" borderId="10" xfId="64" applyFont="1" applyBorder="1">
      <alignment/>
      <protection/>
    </xf>
    <xf numFmtId="0" fontId="12" fillId="0" borderId="10" xfId="64" applyFont="1" applyBorder="1" applyAlignment="1">
      <alignment horizontal="center"/>
      <protection/>
    </xf>
    <xf numFmtId="168" fontId="9" fillId="0" borderId="10" xfId="64" applyNumberFormat="1" applyFont="1" applyBorder="1">
      <alignment/>
      <protection/>
    </xf>
    <xf numFmtId="0" fontId="9" fillId="0" borderId="10" xfId="64" applyFont="1" applyBorder="1" applyAlignment="1">
      <alignment wrapText="1"/>
      <protection/>
    </xf>
    <xf numFmtId="0" fontId="9" fillId="0" borderId="10" xfId="64" applyFont="1" applyBorder="1" applyAlignment="1">
      <alignment horizontal="center"/>
      <protection/>
    </xf>
    <xf numFmtId="168" fontId="11" fillId="0" borderId="10" xfId="64" applyNumberFormat="1" applyFont="1" applyBorder="1">
      <alignment/>
      <protection/>
    </xf>
    <xf numFmtId="0" fontId="11" fillId="0" borderId="10" xfId="64" applyFont="1" applyBorder="1" applyAlignment="1">
      <alignment wrapText="1"/>
      <protection/>
    </xf>
    <xf numFmtId="0" fontId="11" fillId="0" borderId="10" xfId="64" applyFont="1" applyBorder="1" applyAlignment="1">
      <alignment horizontal="center"/>
      <protection/>
    </xf>
    <xf numFmtId="164" fontId="14" fillId="0" borderId="10" xfId="64" applyNumberFormat="1" applyFont="1" applyBorder="1" applyAlignment="1">
      <alignment wrapText="1"/>
      <protection/>
    </xf>
    <xf numFmtId="0" fontId="14" fillId="0" borderId="10" xfId="64" applyFont="1" applyBorder="1" applyAlignment="1">
      <alignment horizontal="center"/>
      <protection/>
    </xf>
    <xf numFmtId="0" fontId="3" fillId="0" borderId="10" xfId="64" applyFont="1" applyBorder="1" applyAlignment="1">
      <alignment horizontal="left" vertical="center" wrapText="1"/>
      <protection/>
    </xf>
    <xf numFmtId="164" fontId="41" fillId="0" borderId="10" xfId="64" applyNumberFormat="1" applyFont="1" applyBorder="1" applyAlignment="1">
      <alignment horizontal="center" vertical="center" wrapText="1"/>
      <protection/>
    </xf>
    <xf numFmtId="168" fontId="41" fillId="0" borderId="10" xfId="64" applyNumberFormat="1" applyFont="1" applyBorder="1" applyAlignment="1">
      <alignment horizontal="center" vertical="center" shrinkToFit="1"/>
      <protection/>
    </xf>
    <xf numFmtId="0" fontId="41" fillId="0" borderId="23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1" fillId="0" borderId="10" xfId="58" applyBorder="1" applyAlignment="1">
      <alignment wrapText="1"/>
      <protection/>
    </xf>
    <xf numFmtId="0" fontId="41" fillId="0" borderId="21" xfId="64" applyFont="1" applyBorder="1" applyAlignment="1">
      <alignment horizontal="center" wrapText="1"/>
      <protection/>
    </xf>
    <xf numFmtId="0" fontId="3" fillId="0" borderId="0" xfId="64" applyFont="1">
      <alignment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 wrapText="1"/>
      <protection/>
    </xf>
    <xf numFmtId="0" fontId="41" fillId="0" borderId="0" xfId="64" applyFont="1" applyAlignment="1">
      <alignment horizontal="center" wrapText="1"/>
      <protection/>
    </xf>
    <xf numFmtId="0" fontId="6" fillId="0" borderId="0" xfId="64" applyAlignment="1">
      <alignment wrapText="1"/>
      <protection/>
    </xf>
    <xf numFmtId="0" fontId="40" fillId="0" borderId="0" xfId="58" applyFont="1" applyAlignment="1">
      <alignment horizontal="right"/>
      <protection/>
    </xf>
    <xf numFmtId="0" fontId="73" fillId="34" borderId="0" xfId="0" applyFont="1" applyFill="1" applyAlignment="1">
      <alignment/>
    </xf>
    <xf numFmtId="4" fontId="74" fillId="33" borderId="24" xfId="0" applyNumberFormat="1" applyFont="1" applyFill="1" applyBorder="1" applyAlignment="1">
      <alignment horizontal="right" vertical="top" shrinkToFit="1"/>
    </xf>
    <xf numFmtId="168" fontId="74" fillId="33" borderId="24" xfId="0" applyNumberFormat="1" applyFont="1" applyFill="1" applyBorder="1" applyAlignment="1">
      <alignment horizontal="right" vertical="center" shrinkToFit="1"/>
    </xf>
    <xf numFmtId="0" fontId="74" fillId="34" borderId="24" xfId="0" applyFont="1" applyFill="1" applyBorder="1" applyAlignment="1">
      <alignment horizontal="right"/>
    </xf>
    <xf numFmtId="4" fontId="75" fillId="33" borderId="10" xfId="0" applyNumberFormat="1" applyFont="1" applyFill="1" applyBorder="1" applyAlignment="1">
      <alignment horizontal="right" vertical="top" shrinkToFit="1"/>
    </xf>
    <xf numFmtId="49" fontId="75" fillId="34" borderId="10" xfId="0" applyNumberFormat="1" applyFont="1" applyFill="1" applyBorder="1" applyAlignment="1">
      <alignment horizontal="center" vertical="top" shrinkToFit="1"/>
    </xf>
    <xf numFmtId="0" fontId="75" fillId="34" borderId="10" xfId="0" applyFont="1" applyFill="1" applyBorder="1" applyAlignment="1">
      <alignment vertical="top" wrapText="1"/>
    </xf>
    <xf numFmtId="0" fontId="75" fillId="34" borderId="10" xfId="0" applyFont="1" applyFill="1" applyBorder="1" applyAlignment="1">
      <alignment horizontal="left" wrapText="1"/>
    </xf>
    <xf numFmtId="4" fontId="74" fillId="33" borderId="10" xfId="0" applyNumberFormat="1" applyFont="1" applyFill="1" applyBorder="1" applyAlignment="1">
      <alignment horizontal="right" vertical="top" shrinkToFit="1"/>
    </xf>
    <xf numFmtId="49" fontId="74" fillId="34" borderId="10" xfId="0" applyNumberFormat="1" applyFont="1" applyFill="1" applyBorder="1" applyAlignment="1">
      <alignment horizontal="center" vertical="top" shrinkToFit="1"/>
    </xf>
    <xf numFmtId="0" fontId="74" fillId="34" borderId="10" xfId="0" applyFont="1" applyFill="1" applyBorder="1" applyAlignment="1">
      <alignment vertical="top" wrapText="1"/>
    </xf>
    <xf numFmtId="0" fontId="74" fillId="34" borderId="10" xfId="0" applyFont="1" applyFill="1" applyBorder="1" applyAlignment="1">
      <alignment horizontal="left" wrapText="1"/>
    </xf>
    <xf numFmtId="168" fontId="75" fillId="33" borderId="10" xfId="0" applyNumberFormat="1" applyFont="1" applyFill="1" applyBorder="1" applyAlignment="1">
      <alignment horizontal="right" vertical="top" shrinkToFit="1"/>
    </xf>
    <xf numFmtId="168" fontId="74" fillId="33" borderId="10" xfId="0" applyNumberFormat="1" applyFont="1" applyFill="1" applyBorder="1" applyAlignment="1">
      <alignment horizontal="right" vertical="top" shrinkToFit="1"/>
    </xf>
    <xf numFmtId="166" fontId="75" fillId="33" borderId="10" xfId="0" applyNumberFormat="1" applyFont="1" applyFill="1" applyBorder="1" applyAlignment="1">
      <alignment horizontal="right" vertical="top" shrinkToFit="1"/>
    </xf>
    <xf numFmtId="167" fontId="75" fillId="33" borderId="10" xfId="0" applyNumberFormat="1" applyFont="1" applyFill="1" applyBorder="1" applyAlignment="1">
      <alignment horizontal="right" vertical="top" shrinkToFit="1"/>
    </xf>
    <xf numFmtId="167" fontId="74" fillId="33" borderId="10" xfId="0" applyNumberFormat="1" applyFont="1" applyFill="1" applyBorder="1" applyAlignment="1">
      <alignment horizontal="right" vertical="top" shrinkToFit="1"/>
    </xf>
    <xf numFmtId="0" fontId="75" fillId="34" borderId="10" xfId="0" applyFont="1" applyFill="1" applyBorder="1" applyAlignment="1">
      <alignment wrapText="1"/>
    </xf>
    <xf numFmtId="166" fontId="74" fillId="33" borderId="10" xfId="0" applyNumberFormat="1" applyFont="1" applyFill="1" applyBorder="1" applyAlignment="1">
      <alignment horizontal="right" vertical="top" shrinkToFi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40" fillId="0" borderId="0" xfId="67" applyFont="1" applyAlignment="1">
      <alignment horizontal="right"/>
      <protection/>
    </xf>
    <xf numFmtId="0" fontId="1" fillId="0" borderId="0" xfId="67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168" fontId="74" fillId="33" borderId="24" xfId="0" applyNumberFormat="1" applyFont="1" applyFill="1" applyBorder="1" applyAlignment="1">
      <alignment horizontal="right" vertical="top" shrinkToFit="1"/>
    </xf>
    <xf numFmtId="0" fontId="74" fillId="34" borderId="24" xfId="0" applyFont="1" applyFill="1" applyBorder="1" applyAlignment="1">
      <alignment horizontal="right"/>
    </xf>
    <xf numFmtId="0" fontId="75" fillId="34" borderId="10" xfId="0" applyNumberFormat="1" applyFont="1" applyFill="1" applyBorder="1" applyAlignment="1">
      <alignment vertical="top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4 2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2"/>
  <sheetViews>
    <sheetView showGridLines="0" tabSelected="1" zoomScalePageLayoutView="0" workbookViewId="0" topLeftCell="A250">
      <selection activeCell="A251" sqref="A251"/>
    </sheetView>
  </sheetViews>
  <sheetFormatPr defaultColWidth="9.140625" defaultRowHeight="15" outlineLevelRow="4"/>
  <cols>
    <col min="1" max="1" width="39.0039062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9" width="0" style="0" hidden="1" customWidth="1"/>
    <col min="10" max="10" width="12.57421875" style="0" customWidth="1"/>
    <col min="11" max="15" width="0" style="0" hidden="1" customWidth="1"/>
    <col min="16" max="17" width="11.28125" style="0" customWidth="1"/>
  </cols>
  <sheetData>
    <row r="1" ht="15.75">
      <c r="Q1" s="255" t="s">
        <v>363</v>
      </c>
    </row>
    <row r="2" ht="15.75">
      <c r="Q2" s="255" t="s">
        <v>1</v>
      </c>
    </row>
    <row r="3" ht="15.75">
      <c r="Q3" s="255" t="s">
        <v>314</v>
      </c>
    </row>
    <row r="4" ht="15.75">
      <c r="Q4" s="255" t="s">
        <v>363</v>
      </c>
    </row>
    <row r="5" ht="15.75">
      <c r="Q5" s="255" t="s">
        <v>1</v>
      </c>
    </row>
    <row r="6" ht="15.75">
      <c r="Q6" s="255" t="s">
        <v>313</v>
      </c>
    </row>
    <row r="7" ht="15.75">
      <c r="Q7" s="255" t="s">
        <v>340</v>
      </c>
    </row>
    <row r="8" ht="15.75">
      <c r="Q8" s="255" t="s">
        <v>1</v>
      </c>
    </row>
    <row r="9" ht="15.75">
      <c r="Q9" s="255" t="s">
        <v>364</v>
      </c>
    </row>
    <row r="10" ht="15.75">
      <c r="Q10" s="255" t="s">
        <v>363</v>
      </c>
    </row>
    <row r="11" ht="15.75">
      <c r="Q11" s="255" t="s">
        <v>1</v>
      </c>
    </row>
    <row r="12" ht="15.75">
      <c r="Q12" s="255" t="s">
        <v>312</v>
      </c>
    </row>
    <row r="13" ht="15.75">
      <c r="Q13" s="255" t="s">
        <v>363</v>
      </c>
    </row>
    <row r="14" ht="15.75">
      <c r="Q14" s="255" t="s">
        <v>1</v>
      </c>
    </row>
    <row r="15" ht="15.75">
      <c r="Q15" s="255" t="s">
        <v>311</v>
      </c>
    </row>
    <row r="16" ht="15.75">
      <c r="Q16" s="255" t="s">
        <v>948</v>
      </c>
    </row>
    <row r="17" ht="15.75">
      <c r="Q17" s="255" t="s">
        <v>1</v>
      </c>
    </row>
    <row r="18" ht="15.75">
      <c r="Q18" s="255" t="s">
        <v>309</v>
      </c>
    </row>
    <row r="20" spans="1:17" ht="42.75" customHeight="1">
      <c r="A20" s="252" t="s">
        <v>947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107"/>
    </row>
    <row r="21" spans="1:17" ht="15.75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93"/>
    </row>
    <row r="22" spans="1:17" ht="42.75" customHeight="1">
      <c r="A22" s="251" t="s">
        <v>752</v>
      </c>
      <c r="B22" s="251" t="s">
        <v>946</v>
      </c>
      <c r="C22" s="251" t="s">
        <v>945</v>
      </c>
      <c r="D22" s="251" t="s">
        <v>751</v>
      </c>
      <c r="E22" s="251" t="s">
        <v>944</v>
      </c>
      <c r="F22" s="245" t="s">
        <v>943</v>
      </c>
      <c r="G22" s="245" t="s">
        <v>943</v>
      </c>
      <c r="H22" s="245" t="s">
        <v>943</v>
      </c>
      <c r="I22" s="245" t="s">
        <v>943</v>
      </c>
      <c r="J22" s="250" t="s">
        <v>4</v>
      </c>
      <c r="K22" s="261"/>
      <c r="L22" s="261"/>
      <c r="M22" s="261"/>
      <c r="N22" s="261"/>
      <c r="O22" s="261"/>
      <c r="P22" s="261"/>
      <c r="Q22" s="260"/>
    </row>
    <row r="23" spans="1:17" ht="42.75" customHeight="1">
      <c r="A23" s="247"/>
      <c r="B23" s="247"/>
      <c r="C23" s="247"/>
      <c r="D23" s="247"/>
      <c r="E23" s="247"/>
      <c r="F23" s="245"/>
      <c r="G23" s="245"/>
      <c r="H23" s="245"/>
      <c r="I23" s="245"/>
      <c r="J23" s="245" t="s">
        <v>151</v>
      </c>
      <c r="K23" s="245"/>
      <c r="L23" s="245"/>
      <c r="M23" s="245"/>
      <c r="N23" s="245"/>
      <c r="O23" s="245"/>
      <c r="P23" s="245" t="s">
        <v>152</v>
      </c>
      <c r="Q23" s="245" t="s">
        <v>153</v>
      </c>
    </row>
    <row r="24" spans="1:17" ht="15.75" customHeight="1">
      <c r="A24" s="245">
        <v>1</v>
      </c>
      <c r="B24" s="245">
        <v>2</v>
      </c>
      <c r="C24" s="245">
        <v>3</v>
      </c>
      <c r="D24" s="245">
        <v>4</v>
      </c>
      <c r="E24" s="245">
        <v>5</v>
      </c>
      <c r="F24" s="245"/>
      <c r="G24" s="245"/>
      <c r="H24" s="245"/>
      <c r="I24" s="245"/>
      <c r="J24" s="245">
        <v>6</v>
      </c>
      <c r="K24" s="245"/>
      <c r="L24" s="245"/>
      <c r="M24" s="245"/>
      <c r="N24" s="245"/>
      <c r="O24" s="245"/>
      <c r="P24" s="245">
        <v>7</v>
      </c>
      <c r="Q24" s="245">
        <v>8</v>
      </c>
    </row>
    <row r="25" spans="1:17" ht="47.25">
      <c r="A25" s="236" t="s">
        <v>942</v>
      </c>
      <c r="B25" s="235" t="s">
        <v>859</v>
      </c>
      <c r="C25" s="235" t="s">
        <v>770</v>
      </c>
      <c r="D25" s="235" t="s">
        <v>761</v>
      </c>
      <c r="E25" s="235" t="s">
        <v>242</v>
      </c>
      <c r="F25" s="231"/>
      <c r="G25" s="231"/>
      <c r="H25" s="231"/>
      <c r="I25" s="231"/>
      <c r="J25" s="239">
        <f>SUM(J26,J75,J86,J117,J129,J156,J173,)</f>
        <v>74422.20648000001</v>
      </c>
      <c r="K25" s="234">
        <f>SUM(K26,K75,K86,K117,K129,K156,K173,)</f>
        <v>29132.4</v>
      </c>
      <c r="L25" s="234">
        <f>SUM(L26,L75,L86,L117,L129,L156,L173,)</f>
        <v>0</v>
      </c>
      <c r="M25" s="234">
        <f>SUM(M26,M75,M86,M117,M129,M156,M173,)</f>
        <v>29132.4</v>
      </c>
      <c r="N25" s="234">
        <f>SUM(N26,N75,N86,N117,N129,N156,N173,)</f>
        <v>0</v>
      </c>
      <c r="O25" s="234">
        <f>SUM(O26,O75,O86,O117,O129,O156,O173,)</f>
        <v>29132.4</v>
      </c>
      <c r="P25" s="234">
        <f>SUM(P26,P75,P86,P117,P129,P156,P173,)</f>
        <v>28116.1</v>
      </c>
      <c r="Q25" s="234">
        <f>SUM(Q26,Q75,Q86,Q117,Q129,Q156,Q173,)</f>
        <v>29742.300000000003</v>
      </c>
    </row>
    <row r="26" spans="1:17" ht="31.5" outlineLevel="1">
      <c r="A26" s="236" t="s">
        <v>769</v>
      </c>
      <c r="B26" s="235" t="s">
        <v>859</v>
      </c>
      <c r="C26" s="235" t="s">
        <v>768</v>
      </c>
      <c r="D26" s="235" t="s">
        <v>761</v>
      </c>
      <c r="E26" s="235" t="s">
        <v>242</v>
      </c>
      <c r="F26" s="231"/>
      <c r="G26" s="231"/>
      <c r="H26" s="231"/>
      <c r="I26" s="231"/>
      <c r="J26" s="242">
        <f>SUM(J27,J43,J46,)</f>
        <v>18938.7364</v>
      </c>
      <c r="K26" s="234">
        <f>SUM(K27,K43,K46,)</f>
        <v>18800.5</v>
      </c>
      <c r="L26" s="234">
        <f>SUM(L27,L43,L46,)</f>
        <v>0</v>
      </c>
      <c r="M26" s="234">
        <f>SUM(M27,M43,M46,)</f>
        <v>18800.5</v>
      </c>
      <c r="N26" s="234">
        <f>SUM(N27,N43,N46,)</f>
        <v>0</v>
      </c>
      <c r="O26" s="234">
        <f>SUM(O27,O43,O46,)</f>
        <v>18800.5</v>
      </c>
      <c r="P26" s="234">
        <f>SUM(P27,P43,P46,)</f>
        <v>17437.7</v>
      </c>
      <c r="Q26" s="234">
        <f>SUM(Q27,Q43,Q46,)</f>
        <v>18669.600000000002</v>
      </c>
    </row>
    <row r="27" spans="1:17" ht="109.5" customHeight="1" outlineLevel="2">
      <c r="A27" s="236" t="s">
        <v>941</v>
      </c>
      <c r="B27" s="235" t="s">
        <v>859</v>
      </c>
      <c r="C27" s="235" t="s">
        <v>934</v>
      </c>
      <c r="D27" s="235" t="s">
        <v>761</v>
      </c>
      <c r="E27" s="235" t="s">
        <v>242</v>
      </c>
      <c r="F27" s="231"/>
      <c r="G27" s="231"/>
      <c r="H27" s="231"/>
      <c r="I27" s="231"/>
      <c r="J27" s="239">
        <f>SUM(J28,J31,J33,J37,J39,J41)</f>
        <v>17418.51758</v>
      </c>
      <c r="K27" s="234">
        <f>SUM(K28,K31,K33,K37,K39,K41)</f>
        <v>17866.1</v>
      </c>
      <c r="L27" s="234">
        <f>SUM(L28,L31,L33,L37,L39,L41)</f>
        <v>0</v>
      </c>
      <c r="M27" s="234">
        <f>SUM(M28,M31,M33,M37,M39,M41)</f>
        <v>17866.1</v>
      </c>
      <c r="N27" s="234">
        <f>SUM(N28,N31,N33,N37,N39,N41)</f>
        <v>0</v>
      </c>
      <c r="O27" s="234">
        <f>SUM(O28,O31,O33,O37,O39,O41)</f>
        <v>17866.1</v>
      </c>
      <c r="P27" s="234">
        <f>SUM(P28,P31,P33,P37,P39,P41)</f>
        <v>16535</v>
      </c>
      <c r="Q27" s="234">
        <f>SUM(Q28,Q31,Q33,Q37,Q39,Q41)</f>
        <v>17574.2</v>
      </c>
    </row>
    <row r="28" spans="1:17" ht="174.75" customHeight="1" outlineLevel="3">
      <c r="A28" s="259" t="s">
        <v>940</v>
      </c>
      <c r="B28" s="231" t="s">
        <v>859</v>
      </c>
      <c r="C28" s="231" t="s">
        <v>934</v>
      </c>
      <c r="D28" s="231" t="s">
        <v>537</v>
      </c>
      <c r="E28" s="231" t="s">
        <v>242</v>
      </c>
      <c r="F28" s="231"/>
      <c r="G28" s="231"/>
      <c r="H28" s="231"/>
      <c r="I28" s="231"/>
      <c r="J28" s="230">
        <f>SUM(J29:J30)</f>
        <v>383.8</v>
      </c>
      <c r="K28" s="230">
        <f>SUM(K29:K30)</f>
        <v>383.8</v>
      </c>
      <c r="L28" s="230">
        <f>SUM(L29:L30)</f>
        <v>0</v>
      </c>
      <c r="M28" s="230">
        <f>SUM(M29:M30)</f>
        <v>383.8</v>
      </c>
      <c r="N28" s="230">
        <f>SUM(N29:N30)</f>
        <v>0</v>
      </c>
      <c r="O28" s="230">
        <f>SUM(O29:O30)</f>
        <v>383.8</v>
      </c>
      <c r="P28" s="230">
        <f>SUM(P29:P30)</f>
        <v>386.8</v>
      </c>
      <c r="Q28" s="230">
        <f>SUM(Q29:Q30)</f>
        <v>386.8</v>
      </c>
    </row>
    <row r="29" spans="1:17" ht="114" customHeight="1" outlineLevel="4">
      <c r="A29" s="232" t="s">
        <v>759</v>
      </c>
      <c r="B29" s="231" t="s">
        <v>859</v>
      </c>
      <c r="C29" s="231" t="s">
        <v>934</v>
      </c>
      <c r="D29" s="231" t="s">
        <v>537</v>
      </c>
      <c r="E29" s="231" t="s">
        <v>428</v>
      </c>
      <c r="F29" s="231"/>
      <c r="G29" s="231"/>
      <c r="H29" s="231"/>
      <c r="I29" s="231"/>
      <c r="J29" s="230">
        <v>304.1</v>
      </c>
      <c r="K29" s="230">
        <v>304.1</v>
      </c>
      <c r="L29" s="230">
        <v>0</v>
      </c>
      <c r="M29" s="230">
        <v>304.1</v>
      </c>
      <c r="N29" s="230">
        <v>0</v>
      </c>
      <c r="O29" s="230">
        <v>304.1</v>
      </c>
      <c r="P29" s="230">
        <v>304.6</v>
      </c>
      <c r="Q29" s="230">
        <v>304.6</v>
      </c>
    </row>
    <row r="30" spans="1:17" ht="47.25" outlineLevel="4">
      <c r="A30" s="232" t="s">
        <v>758</v>
      </c>
      <c r="B30" s="231" t="s">
        <v>859</v>
      </c>
      <c r="C30" s="231" t="s">
        <v>934</v>
      </c>
      <c r="D30" s="231" t="s">
        <v>537</v>
      </c>
      <c r="E30" s="231" t="s">
        <v>369</v>
      </c>
      <c r="F30" s="231"/>
      <c r="G30" s="231"/>
      <c r="H30" s="231"/>
      <c r="I30" s="231"/>
      <c r="J30" s="230">
        <v>79.7</v>
      </c>
      <c r="K30" s="230">
        <v>79.7</v>
      </c>
      <c r="L30" s="230">
        <v>0</v>
      </c>
      <c r="M30" s="230">
        <v>79.7</v>
      </c>
      <c r="N30" s="230">
        <v>0</v>
      </c>
      <c r="O30" s="230">
        <v>79.7</v>
      </c>
      <c r="P30" s="230">
        <v>82.2</v>
      </c>
      <c r="Q30" s="230">
        <v>82.2</v>
      </c>
    </row>
    <row r="31" spans="1:17" ht="176.25" customHeight="1" outlineLevel="3">
      <c r="A31" s="232" t="s">
        <v>939</v>
      </c>
      <c r="B31" s="231" t="s">
        <v>859</v>
      </c>
      <c r="C31" s="231" t="s">
        <v>934</v>
      </c>
      <c r="D31" s="231" t="s">
        <v>431</v>
      </c>
      <c r="E31" s="231" t="s">
        <v>242</v>
      </c>
      <c r="F31" s="231"/>
      <c r="G31" s="231"/>
      <c r="H31" s="231"/>
      <c r="I31" s="231"/>
      <c r="J31" s="230">
        <f>SUM(J32)</f>
        <v>1009</v>
      </c>
      <c r="K31" s="230">
        <f>SUM(K32)</f>
        <v>1009</v>
      </c>
      <c r="L31" s="230">
        <f>SUM(L32)</f>
        <v>0</v>
      </c>
      <c r="M31" s="230">
        <f>SUM(M32)</f>
        <v>1009</v>
      </c>
      <c r="N31" s="230">
        <f>SUM(N32)</f>
        <v>0</v>
      </c>
      <c r="O31" s="230">
        <f>SUM(O32)</f>
        <v>1009</v>
      </c>
      <c r="P31" s="230">
        <f>SUM(P32)</f>
        <v>1009</v>
      </c>
      <c r="Q31" s="230">
        <f>SUM(Q32)</f>
        <v>1009</v>
      </c>
    </row>
    <row r="32" spans="1:17" ht="111" customHeight="1" outlineLevel="4">
      <c r="A32" s="232" t="s">
        <v>759</v>
      </c>
      <c r="B32" s="231" t="s">
        <v>859</v>
      </c>
      <c r="C32" s="231" t="s">
        <v>934</v>
      </c>
      <c r="D32" s="231" t="s">
        <v>431</v>
      </c>
      <c r="E32" s="231" t="s">
        <v>428</v>
      </c>
      <c r="F32" s="231"/>
      <c r="G32" s="231"/>
      <c r="H32" s="231"/>
      <c r="I32" s="231"/>
      <c r="J32" s="230">
        <v>1009</v>
      </c>
      <c r="K32" s="230">
        <v>1009</v>
      </c>
      <c r="L32" s="230">
        <v>0</v>
      </c>
      <c r="M32" s="230">
        <v>1009</v>
      </c>
      <c r="N32" s="230">
        <v>0</v>
      </c>
      <c r="O32" s="230">
        <v>1009</v>
      </c>
      <c r="P32" s="230">
        <v>1009</v>
      </c>
      <c r="Q32" s="230">
        <v>1009</v>
      </c>
    </row>
    <row r="33" spans="1:17" ht="173.25" customHeight="1" outlineLevel="3">
      <c r="A33" s="232" t="s">
        <v>938</v>
      </c>
      <c r="B33" s="231" t="s">
        <v>859</v>
      </c>
      <c r="C33" s="231" t="s">
        <v>934</v>
      </c>
      <c r="D33" s="231" t="s">
        <v>427</v>
      </c>
      <c r="E33" s="231" t="s">
        <v>242</v>
      </c>
      <c r="F33" s="231"/>
      <c r="G33" s="231"/>
      <c r="H33" s="231"/>
      <c r="I33" s="231"/>
      <c r="J33" s="238">
        <f>SUM(J34:J36)</f>
        <v>15675.41758</v>
      </c>
      <c r="K33" s="230">
        <f>SUM(K34:K36)</f>
        <v>16123</v>
      </c>
      <c r="L33" s="230">
        <f>SUM(L34:L36)</f>
        <v>0</v>
      </c>
      <c r="M33" s="230">
        <f>SUM(M34:M36)</f>
        <v>16123</v>
      </c>
      <c r="N33" s="230">
        <f>SUM(N34:N36)</f>
        <v>0</v>
      </c>
      <c r="O33" s="230">
        <f>SUM(O34:O36)</f>
        <v>16123</v>
      </c>
      <c r="P33" s="230">
        <f>SUM(P34:P36)</f>
        <v>15139.2</v>
      </c>
      <c r="Q33" s="230">
        <f>SUM(Q34:Q36)</f>
        <v>16178.4</v>
      </c>
    </row>
    <row r="34" spans="1:17" ht="112.5" customHeight="1" outlineLevel="4">
      <c r="A34" s="232" t="s">
        <v>759</v>
      </c>
      <c r="B34" s="231" t="s">
        <v>859</v>
      </c>
      <c r="C34" s="231" t="s">
        <v>934</v>
      </c>
      <c r="D34" s="231" t="s">
        <v>427</v>
      </c>
      <c r="E34" s="231" t="s">
        <v>428</v>
      </c>
      <c r="F34" s="231"/>
      <c r="G34" s="231"/>
      <c r="H34" s="231"/>
      <c r="I34" s="231"/>
      <c r="J34" s="230">
        <v>12447.9</v>
      </c>
      <c r="K34" s="230">
        <v>12632</v>
      </c>
      <c r="L34" s="230">
        <v>0</v>
      </c>
      <c r="M34" s="230">
        <v>12632</v>
      </c>
      <c r="N34" s="230">
        <v>0</v>
      </c>
      <c r="O34" s="230">
        <v>12632</v>
      </c>
      <c r="P34" s="230">
        <v>12384.5</v>
      </c>
      <c r="Q34" s="230">
        <v>12387.5</v>
      </c>
    </row>
    <row r="35" spans="1:17" ht="47.25" outlineLevel="4">
      <c r="A35" s="232" t="s">
        <v>758</v>
      </c>
      <c r="B35" s="231" t="s">
        <v>859</v>
      </c>
      <c r="C35" s="231" t="s">
        <v>934</v>
      </c>
      <c r="D35" s="231" t="s">
        <v>427</v>
      </c>
      <c r="E35" s="231" t="s">
        <v>369</v>
      </c>
      <c r="F35" s="231"/>
      <c r="G35" s="231"/>
      <c r="H35" s="231"/>
      <c r="I35" s="231"/>
      <c r="J35" s="238">
        <v>3206.51758</v>
      </c>
      <c r="K35" s="230">
        <v>3470</v>
      </c>
      <c r="L35" s="230">
        <v>0</v>
      </c>
      <c r="M35" s="230">
        <v>3470</v>
      </c>
      <c r="N35" s="230">
        <v>0</v>
      </c>
      <c r="O35" s="230">
        <v>3470</v>
      </c>
      <c r="P35" s="230">
        <v>2717.7</v>
      </c>
      <c r="Q35" s="230">
        <v>3718.9</v>
      </c>
    </row>
    <row r="36" spans="1:17" ht="16.5" customHeight="1" outlineLevel="4">
      <c r="A36" s="232" t="s">
        <v>757</v>
      </c>
      <c r="B36" s="231" t="s">
        <v>859</v>
      </c>
      <c r="C36" s="231" t="s">
        <v>934</v>
      </c>
      <c r="D36" s="231" t="s">
        <v>427</v>
      </c>
      <c r="E36" s="231" t="s">
        <v>403</v>
      </c>
      <c r="F36" s="231"/>
      <c r="G36" s="231"/>
      <c r="H36" s="231"/>
      <c r="I36" s="231"/>
      <c r="J36" s="230">
        <v>21</v>
      </c>
      <c r="K36" s="230">
        <v>21</v>
      </c>
      <c r="L36" s="230">
        <v>0</v>
      </c>
      <c r="M36" s="230">
        <v>21</v>
      </c>
      <c r="N36" s="230">
        <v>0</v>
      </c>
      <c r="O36" s="230">
        <v>21</v>
      </c>
      <c r="P36" s="230">
        <v>37</v>
      </c>
      <c r="Q36" s="230">
        <v>72</v>
      </c>
    </row>
    <row r="37" spans="1:17" ht="156.75" customHeight="1" outlineLevel="3">
      <c r="A37" s="232" t="s">
        <v>937</v>
      </c>
      <c r="B37" s="231" t="s">
        <v>859</v>
      </c>
      <c r="C37" s="231" t="s">
        <v>934</v>
      </c>
      <c r="D37" s="231" t="s">
        <v>420</v>
      </c>
      <c r="E37" s="231" t="s">
        <v>242</v>
      </c>
      <c r="F37" s="231"/>
      <c r="G37" s="231"/>
      <c r="H37" s="231"/>
      <c r="I37" s="231"/>
      <c r="J37" s="230">
        <f>SUM(J38)</f>
        <v>6</v>
      </c>
      <c r="K37" s="230">
        <f>SUM(K38)</f>
        <v>6</v>
      </c>
      <c r="L37" s="230">
        <f>SUM(L38)</f>
        <v>0</v>
      </c>
      <c r="M37" s="230">
        <f>SUM(M38)</f>
        <v>6</v>
      </c>
      <c r="N37" s="230">
        <f>SUM(N38)</f>
        <v>0</v>
      </c>
      <c r="O37" s="230">
        <f>SUM(O38)</f>
        <v>6</v>
      </c>
      <c r="P37" s="230">
        <f>SUM(P38)</f>
        <v>0</v>
      </c>
      <c r="Q37" s="230">
        <f>SUM(Q38)</f>
        <v>0</v>
      </c>
    </row>
    <row r="38" spans="1:17" ht="45.75" customHeight="1" outlineLevel="4">
      <c r="A38" s="232" t="s">
        <v>758</v>
      </c>
      <c r="B38" s="231" t="s">
        <v>859</v>
      </c>
      <c r="C38" s="231" t="s">
        <v>934</v>
      </c>
      <c r="D38" s="231" t="s">
        <v>420</v>
      </c>
      <c r="E38" s="231" t="s">
        <v>369</v>
      </c>
      <c r="F38" s="231"/>
      <c r="G38" s="231"/>
      <c r="H38" s="231"/>
      <c r="I38" s="231"/>
      <c r="J38" s="230">
        <v>6</v>
      </c>
      <c r="K38" s="230">
        <v>6</v>
      </c>
      <c r="L38" s="230">
        <v>0</v>
      </c>
      <c r="M38" s="230">
        <v>6</v>
      </c>
      <c r="N38" s="230">
        <v>0</v>
      </c>
      <c r="O38" s="230">
        <v>6</v>
      </c>
      <c r="P38" s="230">
        <v>0</v>
      </c>
      <c r="Q38" s="230">
        <v>0</v>
      </c>
    </row>
    <row r="39" spans="1:17" ht="145.5" customHeight="1" outlineLevel="3">
      <c r="A39" s="232" t="s">
        <v>936</v>
      </c>
      <c r="B39" s="231" t="s">
        <v>859</v>
      </c>
      <c r="C39" s="231" t="s">
        <v>934</v>
      </c>
      <c r="D39" s="231" t="s">
        <v>396</v>
      </c>
      <c r="E39" s="231" t="s">
        <v>242</v>
      </c>
      <c r="F39" s="231"/>
      <c r="G39" s="231"/>
      <c r="H39" s="231"/>
      <c r="I39" s="231"/>
      <c r="J39" s="230">
        <f>SUM(J40)</f>
        <v>73.3</v>
      </c>
      <c r="K39" s="230">
        <f>SUM(K40)</f>
        <v>73.3</v>
      </c>
      <c r="L39" s="230">
        <f>SUM(L40)</f>
        <v>0</v>
      </c>
      <c r="M39" s="230">
        <f>SUM(M40)</f>
        <v>73.3</v>
      </c>
      <c r="N39" s="230">
        <f>SUM(N40)</f>
        <v>0</v>
      </c>
      <c r="O39" s="230">
        <f>SUM(O40)</f>
        <v>73.3</v>
      </c>
      <c r="P39" s="230">
        <f>SUM(P40)</f>
        <v>0</v>
      </c>
      <c r="Q39" s="230">
        <f>SUM(Q40)</f>
        <v>0</v>
      </c>
    </row>
    <row r="40" spans="1:17" ht="47.25" outlineLevel="4">
      <c r="A40" s="232" t="s">
        <v>758</v>
      </c>
      <c r="B40" s="231" t="s">
        <v>859</v>
      </c>
      <c r="C40" s="231" t="s">
        <v>934</v>
      </c>
      <c r="D40" s="231" t="s">
        <v>396</v>
      </c>
      <c r="E40" s="231" t="s">
        <v>369</v>
      </c>
      <c r="F40" s="231"/>
      <c r="G40" s="231"/>
      <c r="H40" s="231"/>
      <c r="I40" s="231"/>
      <c r="J40" s="230">
        <v>73.3</v>
      </c>
      <c r="K40" s="230">
        <v>73.3</v>
      </c>
      <c r="L40" s="230">
        <v>0</v>
      </c>
      <c r="M40" s="230">
        <v>73.3</v>
      </c>
      <c r="N40" s="230">
        <v>0</v>
      </c>
      <c r="O40" s="230">
        <v>73.3</v>
      </c>
      <c r="P40" s="230">
        <v>0</v>
      </c>
      <c r="Q40" s="230">
        <v>0</v>
      </c>
    </row>
    <row r="41" spans="1:17" ht="239.25" customHeight="1" outlineLevel="3">
      <c r="A41" s="232" t="s">
        <v>935</v>
      </c>
      <c r="B41" s="231" t="s">
        <v>859</v>
      </c>
      <c r="C41" s="231" t="s">
        <v>934</v>
      </c>
      <c r="D41" s="231" t="s">
        <v>394</v>
      </c>
      <c r="E41" s="231" t="s">
        <v>242</v>
      </c>
      <c r="F41" s="231"/>
      <c r="G41" s="231"/>
      <c r="H41" s="231"/>
      <c r="I41" s="231"/>
      <c r="J41" s="230">
        <f>SUM(J42)</f>
        <v>271</v>
      </c>
      <c r="K41" s="230">
        <f>SUM(K42)</f>
        <v>271</v>
      </c>
      <c r="L41" s="230">
        <f>SUM(L42)</f>
        <v>0</v>
      </c>
      <c r="M41" s="230">
        <f>SUM(M42)</f>
        <v>271</v>
      </c>
      <c r="N41" s="230">
        <f>SUM(N42)</f>
        <v>0</v>
      </c>
      <c r="O41" s="230">
        <f>SUM(O42)</f>
        <v>271</v>
      </c>
      <c r="P41" s="230">
        <f>SUM(P42)</f>
        <v>0</v>
      </c>
      <c r="Q41" s="230">
        <f>SUM(Q42)</f>
        <v>0</v>
      </c>
    </row>
    <row r="42" spans="1:17" ht="47.25" outlineLevel="4">
      <c r="A42" s="232" t="s">
        <v>758</v>
      </c>
      <c r="B42" s="231" t="s">
        <v>859</v>
      </c>
      <c r="C42" s="231" t="s">
        <v>934</v>
      </c>
      <c r="D42" s="231" t="s">
        <v>394</v>
      </c>
      <c r="E42" s="231" t="s">
        <v>369</v>
      </c>
      <c r="F42" s="231"/>
      <c r="G42" s="231"/>
      <c r="H42" s="231"/>
      <c r="I42" s="231"/>
      <c r="J42" s="230">
        <v>271</v>
      </c>
      <c r="K42" s="230">
        <v>271</v>
      </c>
      <c r="L42" s="230">
        <v>0</v>
      </c>
      <c r="M42" s="230">
        <v>271</v>
      </c>
      <c r="N42" s="230">
        <v>0</v>
      </c>
      <c r="O42" s="230">
        <v>271</v>
      </c>
      <c r="P42" s="230">
        <v>0</v>
      </c>
      <c r="Q42" s="230">
        <v>0</v>
      </c>
    </row>
    <row r="43" spans="1:17" ht="15.75" outlineLevel="2">
      <c r="A43" s="236" t="s">
        <v>933</v>
      </c>
      <c r="B43" s="235" t="s">
        <v>859</v>
      </c>
      <c r="C43" s="235" t="s">
        <v>931</v>
      </c>
      <c r="D43" s="235" t="s">
        <v>761</v>
      </c>
      <c r="E43" s="235" t="s">
        <v>242</v>
      </c>
      <c r="F43" s="231"/>
      <c r="G43" s="231"/>
      <c r="H43" s="231"/>
      <c r="I43" s="231"/>
      <c r="J43" s="234">
        <f>SUM(J44)</f>
        <v>63</v>
      </c>
      <c r="K43" s="234">
        <f>SUM(K44)</f>
        <v>200</v>
      </c>
      <c r="L43" s="234">
        <f>SUM(L44)</f>
        <v>0</v>
      </c>
      <c r="M43" s="234">
        <f>SUM(M44)</f>
        <v>200</v>
      </c>
      <c r="N43" s="234">
        <f>SUM(N44)</f>
        <v>0</v>
      </c>
      <c r="O43" s="234">
        <f>SUM(O44)</f>
        <v>200</v>
      </c>
      <c r="P43" s="234">
        <f>SUM(P44)</f>
        <v>200</v>
      </c>
      <c r="Q43" s="234">
        <f>SUM(Q44)</f>
        <v>200</v>
      </c>
    </row>
    <row r="44" spans="1:17" ht="189" outlineLevel="3">
      <c r="A44" s="232" t="s">
        <v>932</v>
      </c>
      <c r="B44" s="231" t="s">
        <v>859</v>
      </c>
      <c r="C44" s="231" t="s">
        <v>931</v>
      </c>
      <c r="D44" s="231" t="s">
        <v>480</v>
      </c>
      <c r="E44" s="231" t="s">
        <v>242</v>
      </c>
      <c r="F44" s="231"/>
      <c r="G44" s="231"/>
      <c r="H44" s="231"/>
      <c r="I44" s="231"/>
      <c r="J44" s="230">
        <f>SUM(J45)</f>
        <v>63</v>
      </c>
      <c r="K44" s="230">
        <f>SUM(K45)</f>
        <v>200</v>
      </c>
      <c r="L44" s="230">
        <f>SUM(L45)</f>
        <v>0</v>
      </c>
      <c r="M44" s="230">
        <f>SUM(M45)</f>
        <v>200</v>
      </c>
      <c r="N44" s="230">
        <f>SUM(N45)</f>
        <v>0</v>
      </c>
      <c r="O44" s="230">
        <f>SUM(O45)</f>
        <v>200</v>
      </c>
      <c r="P44" s="230">
        <f>SUM(P45)</f>
        <v>200</v>
      </c>
      <c r="Q44" s="230">
        <f>SUM(Q45)</f>
        <v>200</v>
      </c>
    </row>
    <row r="45" spans="1:17" ht="20.25" customHeight="1" outlineLevel="4">
      <c r="A45" s="232" t="s">
        <v>757</v>
      </c>
      <c r="B45" s="231" t="s">
        <v>859</v>
      </c>
      <c r="C45" s="231" t="s">
        <v>931</v>
      </c>
      <c r="D45" s="231" t="s">
        <v>480</v>
      </c>
      <c r="E45" s="231" t="s">
        <v>403</v>
      </c>
      <c r="F45" s="231"/>
      <c r="G45" s="231"/>
      <c r="H45" s="231"/>
      <c r="I45" s="231"/>
      <c r="J45" s="230">
        <v>63</v>
      </c>
      <c r="K45" s="230">
        <v>200</v>
      </c>
      <c r="L45" s="230">
        <v>0</v>
      </c>
      <c r="M45" s="230">
        <v>200</v>
      </c>
      <c r="N45" s="230">
        <v>0</v>
      </c>
      <c r="O45" s="230">
        <v>200</v>
      </c>
      <c r="P45" s="230">
        <v>200</v>
      </c>
      <c r="Q45" s="230">
        <v>200</v>
      </c>
    </row>
    <row r="46" spans="1:17" ht="31.5" outlineLevel="2">
      <c r="A46" s="236" t="s">
        <v>767</v>
      </c>
      <c r="B46" s="235" t="s">
        <v>859</v>
      </c>
      <c r="C46" s="235" t="s">
        <v>765</v>
      </c>
      <c r="D46" s="235" t="s">
        <v>761</v>
      </c>
      <c r="E46" s="235" t="s">
        <v>242</v>
      </c>
      <c r="F46" s="231"/>
      <c r="G46" s="231"/>
      <c r="H46" s="231"/>
      <c r="I46" s="231"/>
      <c r="J46" s="239">
        <f>SUM(J47,J49,J51,J53,J55,J57,J59,J61,J63,J65,J67,J69,J71,J73,)</f>
        <v>1457.21882</v>
      </c>
      <c r="K46" s="239">
        <f>SUM(K47,K49,K51,K53,K55,K57,K59,K61,K63,K65,K67,K69,K71,K73,)</f>
        <v>734.4</v>
      </c>
      <c r="L46" s="239">
        <f>SUM(L47,L49,L51,L53,L55,L57,L59,L61,L63,L65,L67,L69,L71,L73,)</f>
        <v>0</v>
      </c>
      <c r="M46" s="239">
        <f>SUM(M47,M49,M51,M53,M55,M57,M59,M61,M63,M65,M67,M69,M71,M73,)</f>
        <v>734.4</v>
      </c>
      <c r="N46" s="239">
        <f>SUM(N47,N49,N51,N53,N55,N57,N59,N61,N63,N65,N67,N69,N71,N73,)</f>
        <v>0</v>
      </c>
      <c r="O46" s="239">
        <f>SUM(O47,O49,O51,O53,O55,O57,O59,O61,O63,O65,O67,O69,O71,O73,)</f>
        <v>734.4</v>
      </c>
      <c r="P46" s="234">
        <f>SUM(P47,P49,P51,P53,P55,P57,P59,P61,P63,P65,P67,P69,P71,P73,)</f>
        <v>702.7</v>
      </c>
      <c r="Q46" s="234">
        <f>SUM(Q47,Q49,Q51,Q53,Q55,Q57,Q59,Q61,Q63,Q65,Q67,Q69,Q71,Q73,)</f>
        <v>895.4</v>
      </c>
    </row>
    <row r="47" spans="1:17" ht="141.75" customHeight="1" outlineLevel="3">
      <c r="A47" s="232" t="s">
        <v>930</v>
      </c>
      <c r="B47" s="231" t="s">
        <v>859</v>
      </c>
      <c r="C47" s="231" t="s">
        <v>765</v>
      </c>
      <c r="D47" s="231" t="s">
        <v>465</v>
      </c>
      <c r="E47" s="231" t="s">
        <v>242</v>
      </c>
      <c r="F47" s="231"/>
      <c r="G47" s="231"/>
      <c r="H47" s="231"/>
      <c r="I47" s="231"/>
      <c r="J47" s="230">
        <f>SUM(J48)</f>
        <v>17.7</v>
      </c>
      <c r="K47" s="230">
        <f>SUM(K48)</f>
        <v>18</v>
      </c>
      <c r="L47" s="230">
        <f>SUM(L48)</f>
        <v>0</v>
      </c>
      <c r="M47" s="230">
        <f>SUM(M48)</f>
        <v>18</v>
      </c>
      <c r="N47" s="230">
        <f>SUM(N48)</f>
        <v>0</v>
      </c>
      <c r="O47" s="230">
        <f>SUM(O48)</f>
        <v>18</v>
      </c>
      <c r="P47" s="230">
        <f>SUM(P48)</f>
        <v>18</v>
      </c>
      <c r="Q47" s="230">
        <f>SUM(Q48)</f>
        <v>18</v>
      </c>
    </row>
    <row r="48" spans="1:17" ht="15.75" outlineLevel="4">
      <c r="A48" s="232" t="s">
        <v>757</v>
      </c>
      <c r="B48" s="231" t="s">
        <v>859</v>
      </c>
      <c r="C48" s="231" t="s">
        <v>765</v>
      </c>
      <c r="D48" s="231" t="s">
        <v>465</v>
      </c>
      <c r="E48" s="231" t="s">
        <v>403</v>
      </c>
      <c r="F48" s="231"/>
      <c r="G48" s="231"/>
      <c r="H48" s="231"/>
      <c r="I48" s="231"/>
      <c r="J48" s="230">
        <v>17.7</v>
      </c>
      <c r="K48" s="230">
        <v>18</v>
      </c>
      <c r="L48" s="230">
        <v>0</v>
      </c>
      <c r="M48" s="230">
        <v>18</v>
      </c>
      <c r="N48" s="230">
        <v>0</v>
      </c>
      <c r="O48" s="230">
        <v>18</v>
      </c>
      <c r="P48" s="230">
        <v>18</v>
      </c>
      <c r="Q48" s="230">
        <v>18</v>
      </c>
    </row>
    <row r="49" spans="1:17" ht="207" customHeight="1" outlineLevel="3">
      <c r="A49" s="232" t="s">
        <v>929</v>
      </c>
      <c r="B49" s="231" t="s">
        <v>859</v>
      </c>
      <c r="C49" s="231" t="s">
        <v>765</v>
      </c>
      <c r="D49" s="231" t="s">
        <v>455</v>
      </c>
      <c r="E49" s="231" t="s">
        <v>242</v>
      </c>
      <c r="F49" s="231"/>
      <c r="G49" s="231"/>
      <c r="H49" s="231"/>
      <c r="I49" s="231"/>
      <c r="J49" s="230">
        <f>SUM(J50)</f>
        <v>284.7</v>
      </c>
      <c r="K49" s="230">
        <f>SUM(K50)</f>
        <v>304.7</v>
      </c>
      <c r="L49" s="230">
        <f>SUM(L50)</f>
        <v>0</v>
      </c>
      <c r="M49" s="230">
        <f>SUM(M50)</f>
        <v>304.7</v>
      </c>
      <c r="N49" s="230">
        <f>SUM(N50)</f>
        <v>0</v>
      </c>
      <c r="O49" s="230">
        <f>SUM(O50)</f>
        <v>304.7</v>
      </c>
      <c r="P49" s="230">
        <f>SUM(P50)</f>
        <v>208.7</v>
      </c>
      <c r="Q49" s="230">
        <f>SUM(Q50)</f>
        <v>355.1</v>
      </c>
    </row>
    <row r="50" spans="1:17" ht="47.25" outlineLevel="4">
      <c r="A50" s="232" t="s">
        <v>758</v>
      </c>
      <c r="B50" s="231" t="s">
        <v>859</v>
      </c>
      <c r="C50" s="231" t="s">
        <v>765</v>
      </c>
      <c r="D50" s="231" t="s">
        <v>455</v>
      </c>
      <c r="E50" s="231" t="s">
        <v>369</v>
      </c>
      <c r="F50" s="231"/>
      <c r="G50" s="231"/>
      <c r="H50" s="231"/>
      <c r="I50" s="231"/>
      <c r="J50" s="230">
        <v>284.7</v>
      </c>
      <c r="K50" s="230">
        <v>304.7</v>
      </c>
      <c r="L50" s="230">
        <v>0</v>
      </c>
      <c r="M50" s="230">
        <v>304.7</v>
      </c>
      <c r="N50" s="230">
        <v>0</v>
      </c>
      <c r="O50" s="230">
        <v>304.7</v>
      </c>
      <c r="P50" s="230">
        <v>208.7</v>
      </c>
      <c r="Q50" s="230">
        <v>355.1</v>
      </c>
    </row>
    <row r="51" spans="1:17" ht="143.25" customHeight="1" outlineLevel="3">
      <c r="A51" s="232" t="s">
        <v>928</v>
      </c>
      <c r="B51" s="231" t="s">
        <v>859</v>
      </c>
      <c r="C51" s="231" t="s">
        <v>765</v>
      </c>
      <c r="D51" s="231" t="s">
        <v>453</v>
      </c>
      <c r="E51" s="231" t="s">
        <v>242</v>
      </c>
      <c r="F51" s="231"/>
      <c r="G51" s="231"/>
      <c r="H51" s="231"/>
      <c r="I51" s="231"/>
      <c r="J51" s="230">
        <f>SUM(J52)</f>
        <v>70</v>
      </c>
      <c r="K51" s="230">
        <f>SUM(K52)</f>
        <v>70</v>
      </c>
      <c r="L51" s="230">
        <f>SUM(L52)</f>
        <v>0</v>
      </c>
      <c r="M51" s="230">
        <f>SUM(M52)</f>
        <v>70</v>
      </c>
      <c r="N51" s="230">
        <f>SUM(N52)</f>
        <v>0</v>
      </c>
      <c r="O51" s="230">
        <f>SUM(O52)</f>
        <v>70</v>
      </c>
      <c r="P51" s="230">
        <f>SUM(P52)</f>
        <v>80</v>
      </c>
      <c r="Q51" s="230">
        <f>SUM(Q52)</f>
        <v>90</v>
      </c>
    </row>
    <row r="52" spans="1:17" ht="47.25" outlineLevel="4">
      <c r="A52" s="232" t="s">
        <v>758</v>
      </c>
      <c r="B52" s="231" t="s">
        <v>859</v>
      </c>
      <c r="C52" s="231" t="s">
        <v>765</v>
      </c>
      <c r="D52" s="231" t="s">
        <v>453</v>
      </c>
      <c r="E52" s="231" t="s">
        <v>369</v>
      </c>
      <c r="F52" s="231"/>
      <c r="G52" s="231"/>
      <c r="H52" s="231"/>
      <c r="I52" s="231"/>
      <c r="J52" s="230">
        <v>70</v>
      </c>
      <c r="K52" s="230">
        <v>70</v>
      </c>
      <c r="L52" s="230">
        <v>0</v>
      </c>
      <c r="M52" s="230">
        <v>70</v>
      </c>
      <c r="N52" s="230">
        <v>0</v>
      </c>
      <c r="O52" s="230">
        <v>70</v>
      </c>
      <c r="P52" s="230">
        <v>80</v>
      </c>
      <c r="Q52" s="230">
        <v>90</v>
      </c>
    </row>
    <row r="53" spans="1:17" ht="141.75" outlineLevel="3">
      <c r="A53" s="232" t="s">
        <v>927</v>
      </c>
      <c r="B53" s="231" t="s">
        <v>859</v>
      </c>
      <c r="C53" s="231" t="s">
        <v>765</v>
      </c>
      <c r="D53" s="231" t="s">
        <v>451</v>
      </c>
      <c r="E53" s="231" t="s">
        <v>242</v>
      </c>
      <c r="F53" s="231"/>
      <c r="G53" s="231"/>
      <c r="H53" s="231"/>
      <c r="I53" s="231"/>
      <c r="J53" s="230">
        <f>SUM(J54)</f>
        <v>28</v>
      </c>
      <c r="K53" s="230">
        <f>SUM(K54)</f>
        <v>8</v>
      </c>
      <c r="L53" s="230">
        <f>SUM(L54)</f>
        <v>0</v>
      </c>
      <c r="M53" s="230">
        <f>SUM(M54)</f>
        <v>8</v>
      </c>
      <c r="N53" s="230">
        <f>SUM(N54)</f>
        <v>0</v>
      </c>
      <c r="O53" s="230">
        <f>SUM(O54)</f>
        <v>8</v>
      </c>
      <c r="P53" s="230">
        <f>SUM(P54)</f>
        <v>7</v>
      </c>
      <c r="Q53" s="230">
        <f>SUM(Q54)</f>
        <v>56.8</v>
      </c>
    </row>
    <row r="54" spans="1:17" ht="47.25" outlineLevel="4">
      <c r="A54" s="232" t="s">
        <v>758</v>
      </c>
      <c r="B54" s="231" t="s">
        <v>859</v>
      </c>
      <c r="C54" s="231" t="s">
        <v>765</v>
      </c>
      <c r="D54" s="231" t="s">
        <v>451</v>
      </c>
      <c r="E54" s="231" t="s">
        <v>369</v>
      </c>
      <c r="F54" s="231"/>
      <c r="G54" s="231"/>
      <c r="H54" s="231"/>
      <c r="I54" s="231"/>
      <c r="J54" s="230">
        <v>28</v>
      </c>
      <c r="K54" s="230">
        <v>8</v>
      </c>
      <c r="L54" s="230">
        <v>0</v>
      </c>
      <c r="M54" s="230">
        <v>8</v>
      </c>
      <c r="N54" s="230">
        <v>0</v>
      </c>
      <c r="O54" s="230">
        <v>8</v>
      </c>
      <c r="P54" s="230">
        <v>7</v>
      </c>
      <c r="Q54" s="230">
        <v>56.8</v>
      </c>
    </row>
    <row r="55" spans="1:17" ht="175.5" customHeight="1" outlineLevel="4">
      <c r="A55" s="232" t="s">
        <v>926</v>
      </c>
      <c r="B55" s="231" t="s">
        <v>859</v>
      </c>
      <c r="C55" s="231" t="s">
        <v>765</v>
      </c>
      <c r="D55" s="231" t="s">
        <v>449</v>
      </c>
      <c r="E55" s="231" t="s">
        <v>242</v>
      </c>
      <c r="F55" s="231"/>
      <c r="G55" s="231"/>
      <c r="H55" s="231"/>
      <c r="I55" s="231"/>
      <c r="J55" s="240">
        <f>SUM(J56)</f>
        <v>0</v>
      </c>
      <c r="K55" s="230">
        <f>SUM(K56)</f>
        <v>0</v>
      </c>
      <c r="L55" s="230">
        <f>SUM(L56)</f>
        <v>0</v>
      </c>
      <c r="M55" s="230">
        <f>SUM(M56)</f>
        <v>0</v>
      </c>
      <c r="N55" s="230">
        <f>SUM(N56)</f>
        <v>0</v>
      </c>
      <c r="O55" s="230">
        <f>SUM(O56)</f>
        <v>0</v>
      </c>
      <c r="P55" s="230">
        <f>SUM(P56)</f>
        <v>66</v>
      </c>
      <c r="Q55" s="230">
        <f>SUM(Q56)</f>
        <v>66</v>
      </c>
    </row>
    <row r="56" spans="1:17" ht="47.25" outlineLevel="4">
      <c r="A56" s="232" t="s">
        <v>758</v>
      </c>
      <c r="B56" s="231" t="s">
        <v>859</v>
      </c>
      <c r="C56" s="231" t="s">
        <v>765</v>
      </c>
      <c r="D56" s="231" t="s">
        <v>449</v>
      </c>
      <c r="E56" s="231" t="s">
        <v>369</v>
      </c>
      <c r="F56" s="231"/>
      <c r="G56" s="231"/>
      <c r="H56" s="231"/>
      <c r="I56" s="231"/>
      <c r="J56" s="240"/>
      <c r="K56" s="230"/>
      <c r="L56" s="230"/>
      <c r="M56" s="230"/>
      <c r="N56" s="230"/>
      <c r="O56" s="230"/>
      <c r="P56" s="230">
        <v>66</v>
      </c>
      <c r="Q56" s="230">
        <v>66</v>
      </c>
    </row>
    <row r="57" spans="1:17" ht="176.25" customHeight="1" outlineLevel="4">
      <c r="A57" s="232" t="s">
        <v>766</v>
      </c>
      <c r="B57" s="231" t="s">
        <v>859</v>
      </c>
      <c r="C57" s="231" t="s">
        <v>765</v>
      </c>
      <c r="D57" s="231" t="s">
        <v>441</v>
      </c>
      <c r="E57" s="231" t="s">
        <v>242</v>
      </c>
      <c r="F57" s="231"/>
      <c r="G57" s="231"/>
      <c r="H57" s="231"/>
      <c r="I57" s="231"/>
      <c r="J57" s="238">
        <f>SUM(J58)</f>
        <v>94.9553</v>
      </c>
      <c r="K57" s="230">
        <f>SUM(K58)</f>
        <v>0</v>
      </c>
      <c r="L57" s="230">
        <f>SUM(L58)</f>
        <v>0</v>
      </c>
      <c r="M57" s="230">
        <f>SUM(M58)</f>
        <v>0</v>
      </c>
      <c r="N57" s="230">
        <f>SUM(N58)</f>
        <v>0</v>
      </c>
      <c r="O57" s="230">
        <f>SUM(O58)</f>
        <v>0</v>
      </c>
      <c r="P57" s="230">
        <f>SUM(P58)</f>
        <v>0</v>
      </c>
      <c r="Q57" s="230">
        <f>SUM(Q58)</f>
        <v>0</v>
      </c>
    </row>
    <row r="58" spans="1:17" ht="47.25" outlineLevel="4">
      <c r="A58" s="232" t="s">
        <v>595</v>
      </c>
      <c r="B58" s="231" t="s">
        <v>859</v>
      </c>
      <c r="C58" s="231" t="s">
        <v>765</v>
      </c>
      <c r="D58" s="231" t="s">
        <v>441</v>
      </c>
      <c r="E58" s="231" t="s">
        <v>369</v>
      </c>
      <c r="F58" s="231"/>
      <c r="G58" s="231"/>
      <c r="H58" s="231"/>
      <c r="I58" s="231"/>
      <c r="J58" s="238">
        <v>94.9553</v>
      </c>
      <c r="K58" s="230"/>
      <c r="L58" s="230"/>
      <c r="M58" s="230"/>
      <c r="N58" s="230"/>
      <c r="O58" s="230"/>
      <c r="P58" s="230"/>
      <c r="Q58" s="230"/>
    </row>
    <row r="59" spans="1:17" ht="110.25" customHeight="1" outlineLevel="3">
      <c r="A59" s="232" t="s">
        <v>925</v>
      </c>
      <c r="B59" s="231" t="s">
        <v>859</v>
      </c>
      <c r="C59" s="231" t="s">
        <v>765</v>
      </c>
      <c r="D59" s="231" t="s">
        <v>437</v>
      </c>
      <c r="E59" s="231" t="s">
        <v>242</v>
      </c>
      <c r="F59" s="231"/>
      <c r="G59" s="231"/>
      <c r="H59" s="231"/>
      <c r="I59" s="231"/>
      <c r="J59" s="230">
        <f>SUM(J60)</f>
        <v>20</v>
      </c>
      <c r="K59" s="230">
        <f>SUM(K60)</f>
        <v>20</v>
      </c>
      <c r="L59" s="230">
        <f>SUM(L60)</f>
        <v>0</v>
      </c>
      <c r="M59" s="230">
        <f>SUM(M60)</f>
        <v>20</v>
      </c>
      <c r="N59" s="230">
        <f>SUM(N60)</f>
        <v>0</v>
      </c>
      <c r="O59" s="230">
        <f>SUM(O60)</f>
        <v>20</v>
      </c>
      <c r="P59" s="230">
        <f>SUM(P60)</f>
        <v>15</v>
      </c>
      <c r="Q59" s="230">
        <f>SUM(Q60)</f>
        <v>20</v>
      </c>
    </row>
    <row r="60" spans="1:17" ht="47.25" outlineLevel="4">
      <c r="A60" s="232" t="s">
        <v>758</v>
      </c>
      <c r="B60" s="231" t="s">
        <v>859</v>
      </c>
      <c r="C60" s="231" t="s">
        <v>765</v>
      </c>
      <c r="D60" s="231" t="s">
        <v>437</v>
      </c>
      <c r="E60" s="231" t="s">
        <v>369</v>
      </c>
      <c r="F60" s="231"/>
      <c r="G60" s="231"/>
      <c r="H60" s="231"/>
      <c r="I60" s="231"/>
      <c r="J60" s="230">
        <v>20</v>
      </c>
      <c r="K60" s="230">
        <v>20</v>
      </c>
      <c r="L60" s="230">
        <v>0</v>
      </c>
      <c r="M60" s="230">
        <v>20</v>
      </c>
      <c r="N60" s="230">
        <v>0</v>
      </c>
      <c r="O60" s="230">
        <v>20</v>
      </c>
      <c r="P60" s="230">
        <v>15</v>
      </c>
      <c r="Q60" s="230">
        <v>20</v>
      </c>
    </row>
    <row r="61" spans="1:17" ht="111.75" customHeight="1" outlineLevel="3">
      <c r="A61" s="232" t="s">
        <v>924</v>
      </c>
      <c r="B61" s="231" t="s">
        <v>859</v>
      </c>
      <c r="C61" s="231" t="s">
        <v>765</v>
      </c>
      <c r="D61" s="231" t="s">
        <v>435</v>
      </c>
      <c r="E61" s="231" t="s">
        <v>242</v>
      </c>
      <c r="F61" s="231"/>
      <c r="G61" s="231"/>
      <c r="H61" s="231"/>
      <c r="I61" s="231"/>
      <c r="J61" s="238">
        <f>SUM(J62)</f>
        <v>44.34352</v>
      </c>
      <c r="K61" s="230">
        <f>SUM(K62)</f>
        <v>51.7</v>
      </c>
      <c r="L61" s="230">
        <f>SUM(L62)</f>
        <v>0</v>
      </c>
      <c r="M61" s="230">
        <f>SUM(M62)</f>
        <v>51.7</v>
      </c>
      <c r="N61" s="230">
        <f>SUM(N62)</f>
        <v>0</v>
      </c>
      <c r="O61" s="230">
        <f>SUM(O62)</f>
        <v>51.7</v>
      </c>
      <c r="P61" s="230">
        <f>SUM(P62)</f>
        <v>36</v>
      </c>
      <c r="Q61" s="230">
        <f>SUM(Q62)</f>
        <v>38</v>
      </c>
    </row>
    <row r="62" spans="1:17" ht="47.25" outlineLevel="4">
      <c r="A62" s="232" t="s">
        <v>758</v>
      </c>
      <c r="B62" s="231" t="s">
        <v>859</v>
      </c>
      <c r="C62" s="231" t="s">
        <v>765</v>
      </c>
      <c r="D62" s="231" t="s">
        <v>435</v>
      </c>
      <c r="E62" s="231" t="s">
        <v>369</v>
      </c>
      <c r="F62" s="231"/>
      <c r="G62" s="231"/>
      <c r="H62" s="231"/>
      <c r="I62" s="231"/>
      <c r="J62" s="238">
        <v>44.34352</v>
      </c>
      <c r="K62" s="230">
        <v>51.7</v>
      </c>
      <c r="L62" s="230">
        <v>0</v>
      </c>
      <c r="M62" s="230">
        <v>51.7</v>
      </c>
      <c r="N62" s="230">
        <v>0</v>
      </c>
      <c r="O62" s="230">
        <v>51.7</v>
      </c>
      <c r="P62" s="230">
        <v>36</v>
      </c>
      <c r="Q62" s="230">
        <v>38</v>
      </c>
    </row>
    <row r="63" spans="1:17" ht="187.5" customHeight="1" outlineLevel="3">
      <c r="A63" s="232" t="s">
        <v>923</v>
      </c>
      <c r="B63" s="231" t="s">
        <v>859</v>
      </c>
      <c r="C63" s="231" t="s">
        <v>765</v>
      </c>
      <c r="D63" s="231" t="s">
        <v>425</v>
      </c>
      <c r="E63" s="231" t="s">
        <v>242</v>
      </c>
      <c r="F63" s="231"/>
      <c r="G63" s="231"/>
      <c r="H63" s="231"/>
      <c r="I63" s="231"/>
      <c r="J63" s="230">
        <f>SUM(J64)</f>
        <v>195</v>
      </c>
      <c r="K63" s="230">
        <f>SUM(K64)</f>
        <v>195</v>
      </c>
      <c r="L63" s="230">
        <f>SUM(L64)</f>
        <v>0</v>
      </c>
      <c r="M63" s="230">
        <f>SUM(M64)</f>
        <v>195</v>
      </c>
      <c r="N63" s="230">
        <f>SUM(N64)</f>
        <v>0</v>
      </c>
      <c r="O63" s="230">
        <f>SUM(O64)</f>
        <v>195</v>
      </c>
      <c r="P63" s="230">
        <f>SUM(P64)</f>
        <v>195</v>
      </c>
      <c r="Q63" s="230">
        <f>SUM(Q64)</f>
        <v>194.5</v>
      </c>
    </row>
    <row r="64" spans="1:17" ht="47.25" outlineLevel="4">
      <c r="A64" s="232" t="s">
        <v>758</v>
      </c>
      <c r="B64" s="231" t="s">
        <v>859</v>
      </c>
      <c r="C64" s="231" t="s">
        <v>765</v>
      </c>
      <c r="D64" s="231" t="s">
        <v>425</v>
      </c>
      <c r="E64" s="231" t="s">
        <v>369</v>
      </c>
      <c r="F64" s="231"/>
      <c r="G64" s="231"/>
      <c r="H64" s="231"/>
      <c r="I64" s="231"/>
      <c r="J64" s="230">
        <v>195</v>
      </c>
      <c r="K64" s="230">
        <v>195</v>
      </c>
      <c r="L64" s="230">
        <v>0</v>
      </c>
      <c r="M64" s="230">
        <v>195</v>
      </c>
      <c r="N64" s="230">
        <v>0</v>
      </c>
      <c r="O64" s="230">
        <v>195</v>
      </c>
      <c r="P64" s="230">
        <v>195</v>
      </c>
      <c r="Q64" s="230">
        <v>194.5</v>
      </c>
    </row>
    <row r="65" spans="1:17" ht="236.25" outlineLevel="4">
      <c r="A65" s="232" t="s">
        <v>412</v>
      </c>
      <c r="B65" s="231" t="s">
        <v>859</v>
      </c>
      <c r="C65" s="231" t="s">
        <v>765</v>
      </c>
      <c r="D65" s="231" t="s">
        <v>410</v>
      </c>
      <c r="E65" s="231" t="s">
        <v>242</v>
      </c>
      <c r="F65" s="231"/>
      <c r="G65" s="231"/>
      <c r="H65" s="231"/>
      <c r="I65" s="231"/>
      <c r="J65" s="230">
        <f>SUM(J66)</f>
        <v>390</v>
      </c>
      <c r="K65" s="230">
        <f>SUM(K66)</f>
        <v>0</v>
      </c>
      <c r="L65" s="230">
        <f>SUM(L66)</f>
        <v>0</v>
      </c>
      <c r="M65" s="230">
        <f>SUM(M66)</f>
        <v>0</v>
      </c>
      <c r="N65" s="230">
        <f>SUM(N66)</f>
        <v>0</v>
      </c>
      <c r="O65" s="230">
        <f>SUM(O66)</f>
        <v>0</v>
      </c>
      <c r="P65" s="230">
        <f>SUM(P66)</f>
        <v>0</v>
      </c>
      <c r="Q65" s="230">
        <f>SUM(Q66)</f>
        <v>0</v>
      </c>
    </row>
    <row r="66" spans="1:17" ht="64.5" customHeight="1" outlineLevel="4">
      <c r="A66" s="232" t="s">
        <v>411</v>
      </c>
      <c r="B66" s="231" t="s">
        <v>859</v>
      </c>
      <c r="C66" s="231" t="s">
        <v>765</v>
      </c>
      <c r="D66" s="231" t="s">
        <v>410</v>
      </c>
      <c r="E66" s="231" t="s">
        <v>409</v>
      </c>
      <c r="F66" s="231"/>
      <c r="G66" s="231"/>
      <c r="H66" s="231"/>
      <c r="I66" s="231"/>
      <c r="J66" s="230">
        <v>390</v>
      </c>
      <c r="K66" s="230"/>
      <c r="L66" s="230"/>
      <c r="M66" s="230"/>
      <c r="N66" s="230"/>
      <c r="O66" s="230"/>
      <c r="P66" s="230"/>
      <c r="Q66" s="230"/>
    </row>
    <row r="67" spans="1:17" ht="236.25" customHeight="1" outlineLevel="4">
      <c r="A67" s="232" t="s">
        <v>406</v>
      </c>
      <c r="B67" s="231" t="s">
        <v>859</v>
      </c>
      <c r="C67" s="231" t="s">
        <v>765</v>
      </c>
      <c r="D67" s="231" t="s">
        <v>404</v>
      </c>
      <c r="E67" s="231" t="s">
        <v>242</v>
      </c>
      <c r="F67" s="231"/>
      <c r="G67" s="231"/>
      <c r="H67" s="231"/>
      <c r="I67" s="231"/>
      <c r="J67" s="230">
        <f>SUM(J68)</f>
        <v>41.52</v>
      </c>
      <c r="K67" s="230">
        <f>SUM(K68)</f>
        <v>0</v>
      </c>
      <c r="L67" s="230">
        <f>SUM(L68)</f>
        <v>0</v>
      </c>
      <c r="M67" s="230">
        <f>SUM(M68)</f>
        <v>0</v>
      </c>
      <c r="N67" s="230">
        <f>SUM(N68)</f>
        <v>0</v>
      </c>
      <c r="O67" s="230">
        <f>SUM(O68)</f>
        <v>0</v>
      </c>
      <c r="P67" s="230">
        <f>SUM(P68)</f>
        <v>0</v>
      </c>
      <c r="Q67" s="230">
        <f>SUM(Q68)</f>
        <v>0</v>
      </c>
    </row>
    <row r="68" spans="1:17" ht="18" customHeight="1" outlineLevel="4">
      <c r="A68" s="232" t="s">
        <v>922</v>
      </c>
      <c r="B68" s="231" t="s">
        <v>859</v>
      </c>
      <c r="C68" s="231" t="s">
        <v>765</v>
      </c>
      <c r="D68" s="231" t="s">
        <v>404</v>
      </c>
      <c r="E68" s="231" t="s">
        <v>403</v>
      </c>
      <c r="F68" s="231"/>
      <c r="G68" s="231"/>
      <c r="H68" s="231"/>
      <c r="I68" s="231"/>
      <c r="J68" s="230">
        <v>41.52</v>
      </c>
      <c r="K68" s="230"/>
      <c r="L68" s="230"/>
      <c r="M68" s="230"/>
      <c r="N68" s="230"/>
      <c r="O68" s="230"/>
      <c r="P68" s="230"/>
      <c r="Q68" s="230"/>
    </row>
    <row r="69" spans="1:17" ht="141.75" outlineLevel="3">
      <c r="A69" s="259" t="s">
        <v>921</v>
      </c>
      <c r="B69" s="231" t="s">
        <v>859</v>
      </c>
      <c r="C69" s="231" t="s">
        <v>765</v>
      </c>
      <c r="D69" s="231" t="s">
        <v>400</v>
      </c>
      <c r="E69" s="231" t="s">
        <v>242</v>
      </c>
      <c r="F69" s="231"/>
      <c r="G69" s="231"/>
      <c r="H69" s="231"/>
      <c r="I69" s="231"/>
      <c r="J69" s="230">
        <f>SUM(J70)</f>
        <v>7</v>
      </c>
      <c r="K69" s="230">
        <f>SUM(K70)</f>
        <v>7</v>
      </c>
      <c r="L69" s="230">
        <f>SUM(L70)</f>
        <v>0</v>
      </c>
      <c r="M69" s="230">
        <f>SUM(M70)</f>
        <v>7</v>
      </c>
      <c r="N69" s="230">
        <f>SUM(N70)</f>
        <v>0</v>
      </c>
      <c r="O69" s="230">
        <f>SUM(O70)</f>
        <v>7</v>
      </c>
      <c r="P69" s="230">
        <f>SUM(P70)</f>
        <v>7</v>
      </c>
      <c r="Q69" s="230">
        <f>SUM(Q70)</f>
        <v>7</v>
      </c>
    </row>
    <row r="70" spans="1:17" ht="47.25" outlineLevel="4">
      <c r="A70" s="232" t="s">
        <v>758</v>
      </c>
      <c r="B70" s="231" t="s">
        <v>859</v>
      </c>
      <c r="C70" s="231" t="s">
        <v>765</v>
      </c>
      <c r="D70" s="231" t="s">
        <v>400</v>
      </c>
      <c r="E70" s="231" t="s">
        <v>369</v>
      </c>
      <c r="F70" s="231"/>
      <c r="G70" s="231"/>
      <c r="H70" s="231"/>
      <c r="I70" s="231"/>
      <c r="J70" s="230">
        <v>7</v>
      </c>
      <c r="K70" s="230">
        <v>7</v>
      </c>
      <c r="L70" s="230">
        <v>0</v>
      </c>
      <c r="M70" s="230">
        <v>7</v>
      </c>
      <c r="N70" s="230">
        <v>0</v>
      </c>
      <c r="O70" s="230">
        <v>7</v>
      </c>
      <c r="P70" s="230">
        <v>7</v>
      </c>
      <c r="Q70" s="230">
        <v>7</v>
      </c>
    </row>
    <row r="71" spans="1:17" ht="221.25" customHeight="1" outlineLevel="4">
      <c r="A71" s="232" t="s">
        <v>393</v>
      </c>
      <c r="B71" s="231" t="s">
        <v>859</v>
      </c>
      <c r="C71" s="231" t="s">
        <v>765</v>
      </c>
      <c r="D71" s="231" t="s">
        <v>392</v>
      </c>
      <c r="E71" s="231" t="s">
        <v>242</v>
      </c>
      <c r="F71" s="231"/>
      <c r="G71" s="231"/>
      <c r="H71" s="231"/>
      <c r="I71" s="231"/>
      <c r="J71" s="230">
        <f>SUM(J72)</f>
        <v>104</v>
      </c>
      <c r="K71" s="230">
        <f>SUM(K72)</f>
        <v>0</v>
      </c>
      <c r="L71" s="230">
        <f>SUM(L72)</f>
        <v>0</v>
      </c>
      <c r="M71" s="230">
        <f>SUM(M72)</f>
        <v>0</v>
      </c>
      <c r="N71" s="230">
        <f>SUM(N72)</f>
        <v>0</v>
      </c>
      <c r="O71" s="230">
        <f>SUM(O72)</f>
        <v>0</v>
      </c>
      <c r="P71" s="230">
        <f>SUM(P72)</f>
        <v>0</v>
      </c>
      <c r="Q71" s="230">
        <f>SUM(Q72)</f>
        <v>0</v>
      </c>
    </row>
    <row r="72" spans="1:17" ht="21" customHeight="1" outlineLevel="4">
      <c r="A72" s="232" t="s">
        <v>390</v>
      </c>
      <c r="B72" s="231" t="s">
        <v>859</v>
      </c>
      <c r="C72" s="231" t="s">
        <v>765</v>
      </c>
      <c r="D72" s="231" t="s">
        <v>392</v>
      </c>
      <c r="E72" s="231" t="s">
        <v>380</v>
      </c>
      <c r="F72" s="231"/>
      <c r="G72" s="231"/>
      <c r="H72" s="231"/>
      <c r="I72" s="231"/>
      <c r="J72" s="230">
        <v>104</v>
      </c>
      <c r="K72" s="230"/>
      <c r="L72" s="230"/>
      <c r="M72" s="230"/>
      <c r="N72" s="230"/>
      <c r="O72" s="230"/>
      <c r="P72" s="230"/>
      <c r="Q72" s="230"/>
    </row>
    <row r="73" spans="1:17" ht="141.75" outlineLevel="3">
      <c r="A73" s="232" t="s">
        <v>920</v>
      </c>
      <c r="B73" s="231" t="s">
        <v>859</v>
      </c>
      <c r="C73" s="231" t="s">
        <v>765</v>
      </c>
      <c r="D73" s="231" t="s">
        <v>387</v>
      </c>
      <c r="E73" s="231" t="s">
        <v>242</v>
      </c>
      <c r="F73" s="231"/>
      <c r="G73" s="231"/>
      <c r="H73" s="231"/>
      <c r="I73" s="231"/>
      <c r="J73" s="230">
        <f>SUM(J74)</f>
        <v>160</v>
      </c>
      <c r="K73" s="230">
        <f>SUM(K74)</f>
        <v>60</v>
      </c>
      <c r="L73" s="230">
        <f>SUM(L74)</f>
        <v>0</v>
      </c>
      <c r="M73" s="230">
        <f>SUM(M74)</f>
        <v>60</v>
      </c>
      <c r="N73" s="230">
        <f>SUM(N74)</f>
        <v>0</v>
      </c>
      <c r="O73" s="230">
        <f>SUM(O74)</f>
        <v>60</v>
      </c>
      <c r="P73" s="230">
        <f>SUM(P74)</f>
        <v>70</v>
      </c>
      <c r="Q73" s="230">
        <f>SUM(Q74)</f>
        <v>50</v>
      </c>
    </row>
    <row r="74" spans="1:17" ht="47.25" outlineLevel="4">
      <c r="A74" s="232" t="s">
        <v>758</v>
      </c>
      <c r="B74" s="231" t="s">
        <v>859</v>
      </c>
      <c r="C74" s="231" t="s">
        <v>765</v>
      </c>
      <c r="D74" s="231" t="s">
        <v>387</v>
      </c>
      <c r="E74" s="231" t="s">
        <v>369</v>
      </c>
      <c r="F74" s="231"/>
      <c r="G74" s="231"/>
      <c r="H74" s="231"/>
      <c r="I74" s="231"/>
      <c r="J74" s="230">
        <v>160</v>
      </c>
      <c r="K74" s="230">
        <v>60</v>
      </c>
      <c r="L74" s="230">
        <v>0</v>
      </c>
      <c r="M74" s="230">
        <v>60</v>
      </c>
      <c r="N74" s="230">
        <v>0</v>
      </c>
      <c r="O74" s="230">
        <v>60</v>
      </c>
      <c r="P74" s="230">
        <v>70</v>
      </c>
      <c r="Q74" s="230">
        <v>50</v>
      </c>
    </row>
    <row r="75" spans="1:17" ht="63" outlineLevel="1">
      <c r="A75" s="236" t="s">
        <v>919</v>
      </c>
      <c r="B75" s="235" t="s">
        <v>859</v>
      </c>
      <c r="C75" s="235" t="s">
        <v>918</v>
      </c>
      <c r="D75" s="235" t="s">
        <v>761</v>
      </c>
      <c r="E75" s="235" t="s">
        <v>242</v>
      </c>
      <c r="F75" s="231"/>
      <c r="G75" s="231"/>
      <c r="H75" s="231"/>
      <c r="I75" s="231"/>
      <c r="J75" s="234">
        <f>SUM(J76,J79)</f>
        <v>255</v>
      </c>
      <c r="K75" s="234">
        <f>SUM(K76,K79)</f>
        <v>170</v>
      </c>
      <c r="L75" s="234">
        <f>SUM(L76,L79)</f>
        <v>0</v>
      </c>
      <c r="M75" s="234">
        <f>SUM(M76,M79)</f>
        <v>170</v>
      </c>
      <c r="N75" s="234">
        <f>SUM(N76,N79)</f>
        <v>0</v>
      </c>
      <c r="O75" s="234">
        <f>SUM(O76,O79)</f>
        <v>170</v>
      </c>
      <c r="P75" s="234">
        <f>SUM(P76,P79)</f>
        <v>175</v>
      </c>
      <c r="Q75" s="234">
        <f>SUM(Q76,Q79)</f>
        <v>175</v>
      </c>
    </row>
    <row r="76" spans="1:17" ht="64.5" customHeight="1" outlineLevel="1">
      <c r="A76" s="236" t="s">
        <v>917</v>
      </c>
      <c r="B76" s="235" t="s">
        <v>859</v>
      </c>
      <c r="C76" s="235" t="s">
        <v>915</v>
      </c>
      <c r="D76" s="235" t="s">
        <v>761</v>
      </c>
      <c r="E76" s="235" t="s">
        <v>242</v>
      </c>
      <c r="F76" s="235"/>
      <c r="G76" s="235"/>
      <c r="H76" s="235"/>
      <c r="I76" s="235"/>
      <c r="J76" s="234">
        <f>SUM(J77)</f>
        <v>80</v>
      </c>
      <c r="K76" s="234">
        <f>SUM(K77)</f>
        <v>0</v>
      </c>
      <c r="L76" s="234">
        <f>SUM(L77)</f>
        <v>0</v>
      </c>
      <c r="M76" s="234">
        <f>SUM(M77)</f>
        <v>0</v>
      </c>
      <c r="N76" s="234">
        <f>SUM(N77)</f>
        <v>0</v>
      </c>
      <c r="O76" s="234">
        <f>SUM(O77)</f>
        <v>0</v>
      </c>
      <c r="P76" s="234">
        <f>SUM(P77)</f>
        <v>0</v>
      </c>
      <c r="Q76" s="234">
        <f>SUM(Q77)</f>
        <v>0</v>
      </c>
    </row>
    <row r="77" spans="1:17" ht="204.75" customHeight="1" outlineLevel="1">
      <c r="A77" s="232" t="s">
        <v>916</v>
      </c>
      <c r="B77" s="231" t="s">
        <v>859</v>
      </c>
      <c r="C77" s="231" t="s">
        <v>915</v>
      </c>
      <c r="D77" s="231" t="s">
        <v>389</v>
      </c>
      <c r="E77" s="231" t="s">
        <v>242</v>
      </c>
      <c r="F77" s="231"/>
      <c r="G77" s="231"/>
      <c r="H77" s="231"/>
      <c r="I77" s="231"/>
      <c r="J77" s="230">
        <f>SUM(J78)</f>
        <v>80</v>
      </c>
      <c r="K77" s="230">
        <f>SUM(K78)</f>
        <v>0</v>
      </c>
      <c r="L77" s="230">
        <f>SUM(L78)</f>
        <v>0</v>
      </c>
      <c r="M77" s="230">
        <f>SUM(M78)</f>
        <v>0</v>
      </c>
      <c r="N77" s="230">
        <f>SUM(N78)</f>
        <v>0</v>
      </c>
      <c r="O77" s="230">
        <f>SUM(O78)</f>
        <v>0</v>
      </c>
      <c r="P77" s="230">
        <f>SUM(P78)</f>
        <v>0</v>
      </c>
      <c r="Q77" s="230">
        <f>SUM(Q78)</f>
        <v>0</v>
      </c>
    </row>
    <row r="78" spans="1:17" ht="16.5" customHeight="1" outlineLevel="1">
      <c r="A78" s="232" t="s">
        <v>390</v>
      </c>
      <c r="B78" s="231" t="s">
        <v>859</v>
      </c>
      <c r="C78" s="231" t="s">
        <v>915</v>
      </c>
      <c r="D78" s="231" t="s">
        <v>389</v>
      </c>
      <c r="E78" s="231" t="s">
        <v>380</v>
      </c>
      <c r="F78" s="231"/>
      <c r="G78" s="231"/>
      <c r="H78" s="231"/>
      <c r="I78" s="231"/>
      <c r="J78" s="230">
        <v>80</v>
      </c>
      <c r="K78" s="234"/>
      <c r="L78" s="234"/>
      <c r="M78" s="234"/>
      <c r="N78" s="234"/>
      <c r="O78" s="234"/>
      <c r="P78" s="230"/>
      <c r="Q78" s="230"/>
    </row>
    <row r="79" spans="1:17" ht="47.25" outlineLevel="2">
      <c r="A79" s="236" t="s">
        <v>914</v>
      </c>
      <c r="B79" s="235" t="s">
        <v>859</v>
      </c>
      <c r="C79" s="235" t="s">
        <v>910</v>
      </c>
      <c r="D79" s="235" t="s">
        <v>761</v>
      </c>
      <c r="E79" s="235" t="s">
        <v>242</v>
      </c>
      <c r="F79" s="231"/>
      <c r="G79" s="231"/>
      <c r="H79" s="231"/>
      <c r="I79" s="231"/>
      <c r="J79" s="234">
        <f>SUM(J80,J82,J84)</f>
        <v>175</v>
      </c>
      <c r="K79" s="234">
        <f>SUM(K80,K82,K84)</f>
        <v>170</v>
      </c>
      <c r="L79" s="234">
        <f>SUM(L80,L82,L84)</f>
        <v>0</v>
      </c>
      <c r="M79" s="234">
        <f>SUM(M80,M82,M84)</f>
        <v>170</v>
      </c>
      <c r="N79" s="234">
        <f>SUM(N80,N82,N84)</f>
        <v>0</v>
      </c>
      <c r="O79" s="234">
        <f>SUM(O80,O82,O84)</f>
        <v>170</v>
      </c>
      <c r="P79" s="234">
        <f>SUM(P80,P82,P84)</f>
        <v>175</v>
      </c>
      <c r="Q79" s="234">
        <f>SUM(Q80,Q82,Q84)</f>
        <v>175</v>
      </c>
    </row>
    <row r="80" spans="1:17" ht="157.5" outlineLevel="3">
      <c r="A80" s="232" t="s">
        <v>913</v>
      </c>
      <c r="B80" s="231" t="s">
        <v>859</v>
      </c>
      <c r="C80" s="231" t="s">
        <v>910</v>
      </c>
      <c r="D80" s="231" t="s">
        <v>585</v>
      </c>
      <c r="E80" s="231" t="s">
        <v>242</v>
      </c>
      <c r="F80" s="231"/>
      <c r="G80" s="231"/>
      <c r="H80" s="231"/>
      <c r="I80" s="231"/>
      <c r="J80" s="230">
        <f>SUM(J81)</f>
        <v>30</v>
      </c>
      <c r="K80" s="230">
        <f>SUM(K81)</f>
        <v>30</v>
      </c>
      <c r="L80" s="230">
        <f>SUM(L81)</f>
        <v>0</v>
      </c>
      <c r="M80" s="230">
        <f>SUM(M81)</f>
        <v>30</v>
      </c>
      <c r="N80" s="230">
        <f>SUM(N81)</f>
        <v>0</v>
      </c>
      <c r="O80" s="230">
        <f>SUM(O81)</f>
        <v>30</v>
      </c>
      <c r="P80" s="230">
        <f>SUM(P81)</f>
        <v>30</v>
      </c>
      <c r="Q80" s="230">
        <f>SUM(Q81)</f>
        <v>30</v>
      </c>
    </row>
    <row r="81" spans="1:17" ht="45" customHeight="1" outlineLevel="4">
      <c r="A81" s="232" t="s">
        <v>758</v>
      </c>
      <c r="B81" s="231" t="s">
        <v>859</v>
      </c>
      <c r="C81" s="231" t="s">
        <v>910</v>
      </c>
      <c r="D81" s="231" t="s">
        <v>585</v>
      </c>
      <c r="E81" s="231" t="s">
        <v>369</v>
      </c>
      <c r="F81" s="231"/>
      <c r="G81" s="231"/>
      <c r="H81" s="231"/>
      <c r="I81" s="231"/>
      <c r="J81" s="230">
        <v>30</v>
      </c>
      <c r="K81" s="230">
        <v>30</v>
      </c>
      <c r="L81" s="230">
        <v>0</v>
      </c>
      <c r="M81" s="230">
        <v>30</v>
      </c>
      <c r="N81" s="230">
        <v>0</v>
      </c>
      <c r="O81" s="230">
        <v>30</v>
      </c>
      <c r="P81" s="230">
        <v>30</v>
      </c>
      <c r="Q81" s="230">
        <v>30</v>
      </c>
    </row>
    <row r="82" spans="1:17" ht="170.25" customHeight="1" outlineLevel="3">
      <c r="A82" s="232" t="s">
        <v>912</v>
      </c>
      <c r="B82" s="231" t="s">
        <v>859</v>
      </c>
      <c r="C82" s="231" t="s">
        <v>910</v>
      </c>
      <c r="D82" s="231" t="s">
        <v>583</v>
      </c>
      <c r="E82" s="231" t="s">
        <v>242</v>
      </c>
      <c r="F82" s="231"/>
      <c r="G82" s="231"/>
      <c r="H82" s="231"/>
      <c r="I82" s="231"/>
      <c r="J82" s="230">
        <f>SUM(J83)</f>
        <v>140</v>
      </c>
      <c r="K82" s="230">
        <f>SUM(K83)</f>
        <v>140</v>
      </c>
      <c r="L82" s="230">
        <f>SUM(L83)</f>
        <v>0</v>
      </c>
      <c r="M82" s="230">
        <f>SUM(M83)</f>
        <v>140</v>
      </c>
      <c r="N82" s="230">
        <f>SUM(N83)</f>
        <v>0</v>
      </c>
      <c r="O82" s="230">
        <f>SUM(O83)</f>
        <v>140</v>
      </c>
      <c r="P82" s="230">
        <f>SUM(P83)</f>
        <v>145</v>
      </c>
      <c r="Q82" s="230">
        <f>SUM(Q83)</f>
        <v>145</v>
      </c>
    </row>
    <row r="83" spans="1:17" ht="45.75" customHeight="1" outlineLevel="4">
      <c r="A83" s="232" t="s">
        <v>758</v>
      </c>
      <c r="B83" s="231" t="s">
        <v>859</v>
      </c>
      <c r="C83" s="231" t="s">
        <v>910</v>
      </c>
      <c r="D83" s="231" t="s">
        <v>583</v>
      </c>
      <c r="E83" s="231" t="s">
        <v>369</v>
      </c>
      <c r="F83" s="231"/>
      <c r="G83" s="231"/>
      <c r="H83" s="231"/>
      <c r="I83" s="231"/>
      <c r="J83" s="230">
        <v>140</v>
      </c>
      <c r="K83" s="230">
        <v>140</v>
      </c>
      <c r="L83" s="230">
        <v>0</v>
      </c>
      <c r="M83" s="230">
        <v>140</v>
      </c>
      <c r="N83" s="230">
        <v>0</v>
      </c>
      <c r="O83" s="230">
        <v>140</v>
      </c>
      <c r="P83" s="230">
        <v>145</v>
      </c>
      <c r="Q83" s="230">
        <v>145</v>
      </c>
    </row>
    <row r="84" spans="1:17" ht="155.25" customHeight="1" outlineLevel="4">
      <c r="A84" s="232" t="s">
        <v>911</v>
      </c>
      <c r="B84" s="231" t="s">
        <v>859</v>
      </c>
      <c r="C84" s="231" t="s">
        <v>910</v>
      </c>
      <c r="D84" s="231" t="s">
        <v>581</v>
      </c>
      <c r="E84" s="231" t="s">
        <v>242</v>
      </c>
      <c r="F84" s="231"/>
      <c r="G84" s="231"/>
      <c r="H84" s="231"/>
      <c r="I84" s="231"/>
      <c r="J84" s="230">
        <f>SUM(J85)</f>
        <v>5</v>
      </c>
      <c r="K84" s="230">
        <f>SUM(K85)</f>
        <v>0</v>
      </c>
      <c r="L84" s="230">
        <f>SUM(L85)</f>
        <v>0</v>
      </c>
      <c r="M84" s="230">
        <f>SUM(M85)</f>
        <v>0</v>
      </c>
      <c r="N84" s="230">
        <f>SUM(N85)</f>
        <v>0</v>
      </c>
      <c r="O84" s="230">
        <f>SUM(O85)</f>
        <v>0</v>
      </c>
      <c r="P84" s="230">
        <f>SUM(P85)</f>
        <v>0</v>
      </c>
      <c r="Q84" s="230">
        <f>SUM(Q85)</f>
        <v>0</v>
      </c>
    </row>
    <row r="85" spans="1:17" ht="47.25" outlineLevel="4">
      <c r="A85" s="232" t="s">
        <v>758</v>
      </c>
      <c r="B85" s="231" t="s">
        <v>859</v>
      </c>
      <c r="C85" s="231" t="s">
        <v>910</v>
      </c>
      <c r="D85" s="231" t="s">
        <v>581</v>
      </c>
      <c r="E85" s="231" t="s">
        <v>369</v>
      </c>
      <c r="F85" s="231"/>
      <c r="G85" s="231"/>
      <c r="H85" s="231"/>
      <c r="I85" s="231"/>
      <c r="J85" s="230">
        <v>5</v>
      </c>
      <c r="K85" s="230"/>
      <c r="L85" s="230"/>
      <c r="M85" s="230"/>
      <c r="N85" s="230"/>
      <c r="O85" s="230"/>
      <c r="P85" s="230"/>
      <c r="Q85" s="230"/>
    </row>
    <row r="86" spans="1:17" ht="30.75" customHeight="1" outlineLevel="1">
      <c r="A86" s="236" t="s">
        <v>764</v>
      </c>
      <c r="B86" s="235" t="s">
        <v>859</v>
      </c>
      <c r="C86" s="235" t="s">
        <v>763</v>
      </c>
      <c r="D86" s="235" t="s">
        <v>761</v>
      </c>
      <c r="E86" s="235" t="s">
        <v>242</v>
      </c>
      <c r="F86" s="231"/>
      <c r="G86" s="231"/>
      <c r="H86" s="231"/>
      <c r="I86" s="231"/>
      <c r="J86" s="242">
        <f>SUM(J87,J92,J95,J106)</f>
        <v>33362.589</v>
      </c>
      <c r="K86" s="234">
        <f>SUM(K87,K92,K95,K106)</f>
        <v>6819.700000000001</v>
      </c>
      <c r="L86" s="234">
        <f>SUM(L87,L92,L95,L106)</f>
        <v>0</v>
      </c>
      <c r="M86" s="234">
        <f>SUM(M87,M92,M95,M106)</f>
        <v>6819.700000000001</v>
      </c>
      <c r="N86" s="234">
        <f>SUM(N87,N92,N95,N106)</f>
        <v>0</v>
      </c>
      <c r="O86" s="234">
        <f>SUM(O87,O92,O95,O106)</f>
        <v>6819.700000000001</v>
      </c>
      <c r="P86" s="234">
        <f>SUM(P87,P92,P95,P106)</f>
        <v>7377.3</v>
      </c>
      <c r="Q86" s="234">
        <f>SUM(Q87,Q92,Q95,Q106)</f>
        <v>7957.8</v>
      </c>
    </row>
    <row r="87" spans="1:17" ht="31.5" outlineLevel="2">
      <c r="A87" s="236" t="s">
        <v>762</v>
      </c>
      <c r="B87" s="235" t="s">
        <v>859</v>
      </c>
      <c r="C87" s="235" t="s">
        <v>755</v>
      </c>
      <c r="D87" s="235" t="s">
        <v>761</v>
      </c>
      <c r="E87" s="235" t="s">
        <v>242</v>
      </c>
      <c r="F87" s="231"/>
      <c r="G87" s="231"/>
      <c r="H87" s="231"/>
      <c r="I87" s="231"/>
      <c r="J87" s="234">
        <f>SUM(J88,J90)</f>
        <v>83.3</v>
      </c>
      <c r="K87" s="234">
        <f>SUM(K88,K90)</f>
        <v>83.3</v>
      </c>
      <c r="L87" s="234">
        <f>SUM(L88,L90)</f>
        <v>0</v>
      </c>
      <c r="M87" s="234">
        <f>SUM(M88,M90)</f>
        <v>83.3</v>
      </c>
      <c r="N87" s="234">
        <f>SUM(N88,N90)</f>
        <v>0</v>
      </c>
      <c r="O87" s="234">
        <f>SUM(O88,O90)</f>
        <v>83.3</v>
      </c>
      <c r="P87" s="234">
        <f>SUM(P88,P90)</f>
        <v>64.7</v>
      </c>
      <c r="Q87" s="234">
        <f>SUM(Q88,Q90)</f>
        <v>15</v>
      </c>
    </row>
    <row r="88" spans="1:17" ht="286.5" customHeight="1" outlineLevel="3">
      <c r="A88" s="259" t="s">
        <v>909</v>
      </c>
      <c r="B88" s="231" t="s">
        <v>859</v>
      </c>
      <c r="C88" s="231" t="s">
        <v>755</v>
      </c>
      <c r="D88" s="231" t="s">
        <v>575</v>
      </c>
      <c r="E88" s="231" t="s">
        <v>242</v>
      </c>
      <c r="F88" s="231"/>
      <c r="G88" s="231"/>
      <c r="H88" s="231"/>
      <c r="I88" s="231"/>
      <c r="J88" s="230">
        <f>SUM(J89)</f>
        <v>28.5</v>
      </c>
      <c r="K88" s="230">
        <f>SUM(K89)</f>
        <v>28.5</v>
      </c>
      <c r="L88" s="230">
        <f>SUM(L89)</f>
        <v>0</v>
      </c>
      <c r="M88" s="230">
        <f>SUM(M89)</f>
        <v>28.5</v>
      </c>
      <c r="N88" s="230">
        <f>SUM(N89)</f>
        <v>0</v>
      </c>
      <c r="O88" s="230">
        <f>SUM(O89)</f>
        <v>28.5</v>
      </c>
      <c r="P88" s="230">
        <f>SUM(P89)</f>
        <v>28.5</v>
      </c>
      <c r="Q88" s="230">
        <f>SUM(Q89)</f>
        <v>15</v>
      </c>
    </row>
    <row r="89" spans="1:17" ht="47.25" outlineLevel="4">
      <c r="A89" s="232" t="s">
        <v>758</v>
      </c>
      <c r="B89" s="231" t="s">
        <v>859</v>
      </c>
      <c r="C89" s="231" t="s">
        <v>755</v>
      </c>
      <c r="D89" s="231" t="s">
        <v>575</v>
      </c>
      <c r="E89" s="231" t="s">
        <v>369</v>
      </c>
      <c r="F89" s="231"/>
      <c r="G89" s="231"/>
      <c r="H89" s="231"/>
      <c r="I89" s="231"/>
      <c r="J89" s="230">
        <v>28.5</v>
      </c>
      <c r="K89" s="230">
        <v>28.5</v>
      </c>
      <c r="L89" s="230">
        <v>0</v>
      </c>
      <c r="M89" s="230">
        <v>28.5</v>
      </c>
      <c r="N89" s="230">
        <v>0</v>
      </c>
      <c r="O89" s="230">
        <v>28.5</v>
      </c>
      <c r="P89" s="230">
        <v>28.5</v>
      </c>
      <c r="Q89" s="230">
        <v>15</v>
      </c>
    </row>
    <row r="90" spans="1:17" ht="315" outlineLevel="3">
      <c r="A90" s="259" t="s">
        <v>908</v>
      </c>
      <c r="B90" s="231" t="s">
        <v>859</v>
      </c>
      <c r="C90" s="231" t="s">
        <v>755</v>
      </c>
      <c r="D90" s="231" t="s">
        <v>570</v>
      </c>
      <c r="E90" s="231" t="s">
        <v>242</v>
      </c>
      <c r="F90" s="231"/>
      <c r="G90" s="231"/>
      <c r="H90" s="231"/>
      <c r="I90" s="231"/>
      <c r="J90" s="230">
        <f>SUM(J91)</f>
        <v>54.8</v>
      </c>
      <c r="K90" s="230">
        <f>SUM(K91)</f>
        <v>54.8</v>
      </c>
      <c r="L90" s="230">
        <f>SUM(L91)</f>
        <v>0</v>
      </c>
      <c r="M90" s="230">
        <f>SUM(M91)</f>
        <v>54.8</v>
      </c>
      <c r="N90" s="230">
        <f>SUM(N91)</f>
        <v>0</v>
      </c>
      <c r="O90" s="230">
        <f>SUM(O91)</f>
        <v>54.8</v>
      </c>
      <c r="P90" s="230">
        <f>SUM(P91)</f>
        <v>36.2</v>
      </c>
      <c r="Q90" s="230">
        <f>SUM(Q91)</f>
        <v>0</v>
      </c>
    </row>
    <row r="91" spans="1:17" ht="47.25" outlineLevel="4">
      <c r="A91" s="232" t="s">
        <v>758</v>
      </c>
      <c r="B91" s="231" t="s">
        <v>859</v>
      </c>
      <c r="C91" s="231" t="s">
        <v>755</v>
      </c>
      <c r="D91" s="231" t="s">
        <v>570</v>
      </c>
      <c r="E91" s="231" t="s">
        <v>369</v>
      </c>
      <c r="F91" s="231"/>
      <c r="G91" s="231"/>
      <c r="H91" s="231"/>
      <c r="I91" s="231"/>
      <c r="J91" s="230">
        <v>54.8</v>
      </c>
      <c r="K91" s="230">
        <v>54.8</v>
      </c>
      <c r="L91" s="230">
        <v>0</v>
      </c>
      <c r="M91" s="230">
        <v>54.8</v>
      </c>
      <c r="N91" s="230">
        <v>0</v>
      </c>
      <c r="O91" s="230">
        <v>54.8</v>
      </c>
      <c r="P91" s="230">
        <v>36.2</v>
      </c>
      <c r="Q91" s="230">
        <v>0</v>
      </c>
    </row>
    <row r="92" spans="1:17" ht="15.75" outlineLevel="2">
      <c r="A92" s="236" t="s">
        <v>907</v>
      </c>
      <c r="B92" s="235" t="s">
        <v>859</v>
      </c>
      <c r="C92" s="235" t="s">
        <v>905</v>
      </c>
      <c r="D92" s="235" t="s">
        <v>761</v>
      </c>
      <c r="E92" s="235" t="s">
        <v>242</v>
      </c>
      <c r="F92" s="231"/>
      <c r="G92" s="231"/>
      <c r="H92" s="231"/>
      <c r="I92" s="231"/>
      <c r="J92" s="234">
        <f>SUM(J93)</f>
        <v>1200</v>
      </c>
      <c r="K92" s="234">
        <f>SUM(K93)</f>
        <v>1000</v>
      </c>
      <c r="L92" s="234">
        <f>SUM(L93)</f>
        <v>0</v>
      </c>
      <c r="M92" s="234">
        <f>SUM(M93)</f>
        <v>1000</v>
      </c>
      <c r="N92" s="234">
        <f>SUM(N93)</f>
        <v>0</v>
      </c>
      <c r="O92" s="234">
        <f>SUM(O93)</f>
        <v>1000</v>
      </c>
      <c r="P92" s="234">
        <f>SUM(P93)</f>
        <v>1000</v>
      </c>
      <c r="Q92" s="234">
        <f>SUM(Q93)</f>
        <v>1000</v>
      </c>
    </row>
    <row r="93" spans="1:17" ht="220.5" outlineLevel="3">
      <c r="A93" s="232" t="s">
        <v>906</v>
      </c>
      <c r="B93" s="231" t="s">
        <v>859</v>
      </c>
      <c r="C93" s="231" t="s">
        <v>905</v>
      </c>
      <c r="D93" s="231" t="s">
        <v>492</v>
      </c>
      <c r="E93" s="231" t="s">
        <v>242</v>
      </c>
      <c r="F93" s="231"/>
      <c r="G93" s="231"/>
      <c r="H93" s="231"/>
      <c r="I93" s="231"/>
      <c r="J93" s="230">
        <f>SUM(J94)</f>
        <v>1200</v>
      </c>
      <c r="K93" s="230">
        <f>SUM(K94)</f>
        <v>1000</v>
      </c>
      <c r="L93" s="230">
        <f>SUM(L94)</f>
        <v>0</v>
      </c>
      <c r="M93" s="230">
        <f>SUM(M94)</f>
        <v>1000</v>
      </c>
      <c r="N93" s="230">
        <f>SUM(N94)</f>
        <v>0</v>
      </c>
      <c r="O93" s="230">
        <f>SUM(O94)</f>
        <v>1000</v>
      </c>
      <c r="P93" s="230">
        <f>SUM(P94)</f>
        <v>1000</v>
      </c>
      <c r="Q93" s="230">
        <f>SUM(Q94)</f>
        <v>1000</v>
      </c>
    </row>
    <row r="94" spans="1:17" ht="15.75" outlineLevel="4">
      <c r="A94" s="232" t="s">
        <v>757</v>
      </c>
      <c r="B94" s="231" t="s">
        <v>859</v>
      </c>
      <c r="C94" s="231" t="s">
        <v>905</v>
      </c>
      <c r="D94" s="231" t="s">
        <v>492</v>
      </c>
      <c r="E94" s="231" t="s">
        <v>403</v>
      </c>
      <c r="F94" s="231"/>
      <c r="G94" s="231"/>
      <c r="H94" s="231"/>
      <c r="I94" s="231"/>
      <c r="J94" s="230">
        <v>1200</v>
      </c>
      <c r="K94" s="230">
        <v>1000</v>
      </c>
      <c r="L94" s="230">
        <v>0</v>
      </c>
      <c r="M94" s="230">
        <v>1000</v>
      </c>
      <c r="N94" s="230">
        <v>0</v>
      </c>
      <c r="O94" s="230">
        <v>1000</v>
      </c>
      <c r="P94" s="230">
        <v>1000</v>
      </c>
      <c r="Q94" s="230">
        <v>1000</v>
      </c>
    </row>
    <row r="95" spans="1:17" ht="31.5" outlineLevel="2">
      <c r="A95" s="236" t="s">
        <v>904</v>
      </c>
      <c r="B95" s="235" t="s">
        <v>859</v>
      </c>
      <c r="C95" s="235" t="s">
        <v>900</v>
      </c>
      <c r="D95" s="235" t="s">
        <v>761</v>
      </c>
      <c r="E95" s="235" t="s">
        <v>242</v>
      </c>
      <c r="F95" s="231"/>
      <c r="G95" s="231"/>
      <c r="H95" s="231"/>
      <c r="I95" s="231"/>
      <c r="J95" s="242">
        <f>SUM(J96,J98,J100,J102,J104)</f>
        <v>31894.289</v>
      </c>
      <c r="K95" s="242">
        <f>SUM(K96,K98,K100,K102,K104)</f>
        <v>5551.400000000001</v>
      </c>
      <c r="L95" s="242">
        <f>SUM(L96,L98,L100,L102,L104)</f>
        <v>0</v>
      </c>
      <c r="M95" s="242">
        <f>SUM(M96,M98,M100,M102,M104)</f>
        <v>5551.400000000001</v>
      </c>
      <c r="N95" s="242">
        <f>SUM(N96,N98,N100,N102,N104)</f>
        <v>0</v>
      </c>
      <c r="O95" s="242">
        <f>SUM(O96,O98,O100,O102,O104)</f>
        <v>5551.400000000001</v>
      </c>
      <c r="P95" s="234">
        <f>SUM(P96,P98,P100,P102,P104)</f>
        <v>6137.6</v>
      </c>
      <c r="Q95" s="234">
        <f>SUM(Q96,Q98,Q100,Q102,Q104)</f>
        <v>6747.8</v>
      </c>
    </row>
    <row r="96" spans="1:17" ht="160.5" customHeight="1" outlineLevel="3">
      <c r="A96" s="232" t="s">
        <v>903</v>
      </c>
      <c r="B96" s="231" t="s">
        <v>859</v>
      </c>
      <c r="C96" s="231" t="s">
        <v>900</v>
      </c>
      <c r="D96" s="231" t="s">
        <v>505</v>
      </c>
      <c r="E96" s="231" t="s">
        <v>242</v>
      </c>
      <c r="F96" s="231"/>
      <c r="G96" s="231"/>
      <c r="H96" s="231"/>
      <c r="I96" s="231"/>
      <c r="J96" s="238">
        <f>SUM(J97)</f>
        <v>630.5289</v>
      </c>
      <c r="K96" s="230">
        <f>SUM(K97)</f>
        <v>249.8</v>
      </c>
      <c r="L96" s="230">
        <f>SUM(L97)</f>
        <v>0</v>
      </c>
      <c r="M96" s="230">
        <f>SUM(M97)</f>
        <v>249.8</v>
      </c>
      <c r="N96" s="230">
        <f>SUM(N97)</f>
        <v>0</v>
      </c>
      <c r="O96" s="230">
        <f>SUM(O97)</f>
        <v>249.8</v>
      </c>
      <c r="P96" s="230">
        <f>SUM(P97)</f>
        <v>0</v>
      </c>
      <c r="Q96" s="230">
        <f>SUM(Q97)</f>
        <v>0</v>
      </c>
    </row>
    <row r="97" spans="1:17" ht="47.25" outlineLevel="4">
      <c r="A97" s="232" t="s">
        <v>758</v>
      </c>
      <c r="B97" s="231" t="s">
        <v>859</v>
      </c>
      <c r="C97" s="231" t="s">
        <v>900</v>
      </c>
      <c r="D97" s="231" t="s">
        <v>505</v>
      </c>
      <c r="E97" s="231" t="s">
        <v>369</v>
      </c>
      <c r="F97" s="231"/>
      <c r="G97" s="231"/>
      <c r="H97" s="231"/>
      <c r="I97" s="231"/>
      <c r="J97" s="238">
        <v>630.5289</v>
      </c>
      <c r="K97" s="230">
        <v>249.8</v>
      </c>
      <c r="L97" s="230">
        <v>0</v>
      </c>
      <c r="M97" s="230">
        <v>249.8</v>
      </c>
      <c r="N97" s="230">
        <v>0</v>
      </c>
      <c r="O97" s="230">
        <v>249.8</v>
      </c>
      <c r="P97" s="230">
        <v>0</v>
      </c>
      <c r="Q97" s="230">
        <v>0</v>
      </c>
    </row>
    <row r="98" spans="1:17" ht="162" customHeight="1" outlineLevel="3">
      <c r="A98" s="232" t="s">
        <v>902</v>
      </c>
      <c r="B98" s="231" t="s">
        <v>859</v>
      </c>
      <c r="C98" s="231" t="s">
        <v>900</v>
      </c>
      <c r="D98" s="231" t="s">
        <v>503</v>
      </c>
      <c r="E98" s="231" t="s">
        <v>242</v>
      </c>
      <c r="F98" s="231"/>
      <c r="G98" s="231"/>
      <c r="H98" s="231"/>
      <c r="I98" s="231"/>
      <c r="J98" s="240">
        <f>SUM(J99)</f>
        <v>3803.21</v>
      </c>
      <c r="K98" s="230">
        <f>SUM(K99)</f>
        <v>4501.6</v>
      </c>
      <c r="L98" s="230">
        <f>SUM(L99)</f>
        <v>0</v>
      </c>
      <c r="M98" s="230">
        <f>SUM(M99)</f>
        <v>4501.6</v>
      </c>
      <c r="N98" s="230">
        <f>SUM(N99)</f>
        <v>0</v>
      </c>
      <c r="O98" s="230">
        <f>SUM(O99)</f>
        <v>4501.6</v>
      </c>
      <c r="P98" s="230">
        <f>SUM(P99)</f>
        <v>5337.6</v>
      </c>
      <c r="Q98" s="230">
        <f>SUM(Q99)</f>
        <v>5947.8</v>
      </c>
    </row>
    <row r="99" spans="1:17" ht="47.25" outlineLevel="4">
      <c r="A99" s="232" t="s">
        <v>758</v>
      </c>
      <c r="B99" s="231" t="s">
        <v>859</v>
      </c>
      <c r="C99" s="231" t="s">
        <v>900</v>
      </c>
      <c r="D99" s="231" t="s">
        <v>503</v>
      </c>
      <c r="E99" s="231" t="s">
        <v>369</v>
      </c>
      <c r="F99" s="231"/>
      <c r="G99" s="231"/>
      <c r="H99" s="231"/>
      <c r="I99" s="231"/>
      <c r="J99" s="240">
        <v>3803.21</v>
      </c>
      <c r="K99" s="230">
        <v>4501.6</v>
      </c>
      <c r="L99" s="230">
        <v>0</v>
      </c>
      <c r="M99" s="230">
        <v>4501.6</v>
      </c>
      <c r="N99" s="230">
        <v>0</v>
      </c>
      <c r="O99" s="230">
        <v>4501.6</v>
      </c>
      <c r="P99" s="230">
        <v>5337.6</v>
      </c>
      <c r="Q99" s="230">
        <v>5947.8</v>
      </c>
    </row>
    <row r="100" spans="1:17" ht="174" customHeight="1" outlineLevel="3">
      <c r="A100" s="232" t="s">
        <v>901</v>
      </c>
      <c r="B100" s="231" t="s">
        <v>859</v>
      </c>
      <c r="C100" s="231" t="s">
        <v>900</v>
      </c>
      <c r="D100" s="231" t="s">
        <v>501</v>
      </c>
      <c r="E100" s="231" t="s">
        <v>242</v>
      </c>
      <c r="F100" s="231"/>
      <c r="G100" s="231"/>
      <c r="H100" s="231"/>
      <c r="I100" s="231"/>
      <c r="J100" s="230">
        <f>SUM(J101)</f>
        <v>815</v>
      </c>
      <c r="K100" s="230">
        <f>SUM(K101)</f>
        <v>800</v>
      </c>
      <c r="L100" s="230">
        <f>SUM(L101)</f>
        <v>0</v>
      </c>
      <c r="M100" s="230">
        <f>SUM(M101)</f>
        <v>800</v>
      </c>
      <c r="N100" s="230">
        <f>SUM(N101)</f>
        <v>0</v>
      </c>
      <c r="O100" s="230">
        <f>SUM(O101)</f>
        <v>800</v>
      </c>
      <c r="P100" s="230">
        <f>SUM(P101)</f>
        <v>800</v>
      </c>
      <c r="Q100" s="230">
        <f>SUM(Q101)</f>
        <v>800</v>
      </c>
    </row>
    <row r="101" spans="1:17" ht="47.25" outlineLevel="4">
      <c r="A101" s="232" t="s">
        <v>758</v>
      </c>
      <c r="B101" s="231" t="s">
        <v>859</v>
      </c>
      <c r="C101" s="231" t="s">
        <v>900</v>
      </c>
      <c r="D101" s="231" t="s">
        <v>501</v>
      </c>
      <c r="E101" s="231" t="s">
        <v>369</v>
      </c>
      <c r="F101" s="231"/>
      <c r="G101" s="231"/>
      <c r="H101" s="231"/>
      <c r="I101" s="231"/>
      <c r="J101" s="230">
        <v>815</v>
      </c>
      <c r="K101" s="230">
        <v>800</v>
      </c>
      <c r="L101" s="230">
        <v>0</v>
      </c>
      <c r="M101" s="230">
        <v>800</v>
      </c>
      <c r="N101" s="230">
        <v>0</v>
      </c>
      <c r="O101" s="230">
        <v>800</v>
      </c>
      <c r="P101" s="230">
        <v>800</v>
      </c>
      <c r="Q101" s="230">
        <v>800</v>
      </c>
    </row>
    <row r="102" spans="1:17" ht="222.75" customHeight="1" outlineLevel="4">
      <c r="A102" s="232" t="s">
        <v>499</v>
      </c>
      <c r="B102" s="231" t="s">
        <v>859</v>
      </c>
      <c r="C102" s="231" t="s">
        <v>900</v>
      </c>
      <c r="D102" s="231" t="s">
        <v>498</v>
      </c>
      <c r="E102" s="231" t="s">
        <v>242</v>
      </c>
      <c r="F102" s="231"/>
      <c r="G102" s="231"/>
      <c r="H102" s="231"/>
      <c r="I102" s="231"/>
      <c r="J102" s="230">
        <f>SUM(J103)</f>
        <v>24397</v>
      </c>
      <c r="K102" s="230">
        <f>SUM(K103)</f>
        <v>0</v>
      </c>
      <c r="L102" s="230">
        <f>SUM(L103)</f>
        <v>0</v>
      </c>
      <c r="M102" s="230">
        <f>SUM(M103)</f>
        <v>0</v>
      </c>
      <c r="N102" s="230">
        <f>SUM(N103)</f>
        <v>0</v>
      </c>
      <c r="O102" s="230">
        <f>SUM(O103)</f>
        <v>0</v>
      </c>
      <c r="P102" s="230">
        <f>SUM(P103)</f>
        <v>0</v>
      </c>
      <c r="Q102" s="230">
        <f>SUM(Q103)</f>
        <v>0</v>
      </c>
    </row>
    <row r="103" spans="1:17" ht="47.25" outlineLevel="4">
      <c r="A103" s="232" t="s">
        <v>370</v>
      </c>
      <c r="B103" s="231" t="s">
        <v>859</v>
      </c>
      <c r="C103" s="231" t="s">
        <v>900</v>
      </c>
      <c r="D103" s="231" t="s">
        <v>498</v>
      </c>
      <c r="E103" s="231" t="s">
        <v>369</v>
      </c>
      <c r="F103" s="231"/>
      <c r="G103" s="231"/>
      <c r="H103" s="231"/>
      <c r="I103" s="231"/>
      <c r="J103" s="230">
        <v>24397</v>
      </c>
      <c r="K103" s="230"/>
      <c r="L103" s="230"/>
      <c r="M103" s="230"/>
      <c r="N103" s="230"/>
      <c r="O103" s="230"/>
      <c r="P103" s="230"/>
      <c r="Q103" s="230"/>
    </row>
    <row r="104" spans="1:17" ht="237" customHeight="1" outlineLevel="4">
      <c r="A104" s="232" t="s">
        <v>497</v>
      </c>
      <c r="B104" s="231" t="s">
        <v>859</v>
      </c>
      <c r="C104" s="231" t="s">
        <v>900</v>
      </c>
      <c r="D104" s="231" t="s">
        <v>496</v>
      </c>
      <c r="E104" s="231" t="s">
        <v>242</v>
      </c>
      <c r="F104" s="231"/>
      <c r="G104" s="231"/>
      <c r="H104" s="231"/>
      <c r="I104" s="231"/>
      <c r="J104" s="238">
        <f>SUM(J105)</f>
        <v>2248.5501</v>
      </c>
      <c r="K104" s="230">
        <f>SUM(K105)</f>
        <v>0</v>
      </c>
      <c r="L104" s="230">
        <f>SUM(L105)</f>
        <v>0</v>
      </c>
      <c r="M104" s="230">
        <f>SUM(M105)</f>
        <v>0</v>
      </c>
      <c r="N104" s="230">
        <f>SUM(N105)</f>
        <v>0</v>
      </c>
      <c r="O104" s="230">
        <f>SUM(O105)</f>
        <v>0</v>
      </c>
      <c r="P104" s="230">
        <f>SUM(P105)</f>
        <v>0</v>
      </c>
      <c r="Q104" s="230">
        <f>SUM(Q105)</f>
        <v>0</v>
      </c>
    </row>
    <row r="105" spans="1:17" ht="47.25" outlineLevel="4">
      <c r="A105" s="232" t="s">
        <v>758</v>
      </c>
      <c r="B105" s="231" t="s">
        <v>859</v>
      </c>
      <c r="C105" s="231" t="s">
        <v>900</v>
      </c>
      <c r="D105" s="231" t="s">
        <v>496</v>
      </c>
      <c r="E105" s="231" t="s">
        <v>369</v>
      </c>
      <c r="F105" s="231"/>
      <c r="G105" s="231"/>
      <c r="H105" s="231"/>
      <c r="I105" s="231"/>
      <c r="J105" s="238">
        <v>2248.5501</v>
      </c>
      <c r="K105" s="230"/>
      <c r="L105" s="230"/>
      <c r="M105" s="230"/>
      <c r="N105" s="230"/>
      <c r="O105" s="230"/>
      <c r="P105" s="230"/>
      <c r="Q105" s="230"/>
    </row>
    <row r="106" spans="1:17" ht="31.5" outlineLevel="2">
      <c r="A106" s="236" t="s">
        <v>899</v>
      </c>
      <c r="B106" s="235" t="s">
        <v>859</v>
      </c>
      <c r="C106" s="235" t="s">
        <v>893</v>
      </c>
      <c r="D106" s="235" t="s">
        <v>761</v>
      </c>
      <c r="E106" s="235" t="s">
        <v>242</v>
      </c>
      <c r="F106" s="231"/>
      <c r="G106" s="231"/>
      <c r="H106" s="231"/>
      <c r="I106" s="231"/>
      <c r="J106" s="234">
        <f>SUM(J107,J109,J111,J113,J115)</f>
        <v>185</v>
      </c>
      <c r="K106" s="234">
        <f>SUM(K107,K109,K111,K113,K115)</f>
        <v>185</v>
      </c>
      <c r="L106" s="234">
        <f>SUM(L107,L109,L111,L113,L115)</f>
        <v>0</v>
      </c>
      <c r="M106" s="234">
        <f>SUM(M107,M109,M111,M113,M115)</f>
        <v>185</v>
      </c>
      <c r="N106" s="234">
        <f>SUM(N107,N109,N111,N113,N115)</f>
        <v>0</v>
      </c>
      <c r="O106" s="234">
        <f>SUM(O107,O109,O111,O113,O115)</f>
        <v>185</v>
      </c>
      <c r="P106" s="234">
        <f>SUM(P107,P109,P111,P113,P115)</f>
        <v>175</v>
      </c>
      <c r="Q106" s="234">
        <f>SUM(Q107,Q109,Q111,Q113,Q115)</f>
        <v>195</v>
      </c>
    </row>
    <row r="107" spans="1:17" ht="190.5" customHeight="1" outlineLevel="3">
      <c r="A107" s="232" t="s">
        <v>898</v>
      </c>
      <c r="B107" s="231" t="s">
        <v>859</v>
      </c>
      <c r="C107" s="231" t="s">
        <v>893</v>
      </c>
      <c r="D107" s="231" t="s">
        <v>517</v>
      </c>
      <c r="E107" s="231" t="s">
        <v>242</v>
      </c>
      <c r="F107" s="231"/>
      <c r="G107" s="231"/>
      <c r="H107" s="231"/>
      <c r="I107" s="231"/>
      <c r="J107" s="230">
        <f>SUM(J108)</f>
        <v>5</v>
      </c>
      <c r="K107" s="230">
        <f>SUM(K108)</f>
        <v>5</v>
      </c>
      <c r="L107" s="230">
        <f>SUM(L108)</f>
        <v>0</v>
      </c>
      <c r="M107" s="230">
        <f>SUM(M108)</f>
        <v>5</v>
      </c>
      <c r="N107" s="230">
        <f>SUM(N108)</f>
        <v>0</v>
      </c>
      <c r="O107" s="230">
        <f>SUM(O108)</f>
        <v>5</v>
      </c>
      <c r="P107" s="230">
        <f>SUM(P108)</f>
        <v>5</v>
      </c>
      <c r="Q107" s="230">
        <f>SUM(Q108)</f>
        <v>5</v>
      </c>
    </row>
    <row r="108" spans="1:17" ht="47.25" outlineLevel="4">
      <c r="A108" s="232" t="s">
        <v>758</v>
      </c>
      <c r="B108" s="231" t="s">
        <v>859</v>
      </c>
      <c r="C108" s="231" t="s">
        <v>893</v>
      </c>
      <c r="D108" s="231" t="s">
        <v>517</v>
      </c>
      <c r="E108" s="231" t="s">
        <v>369</v>
      </c>
      <c r="F108" s="231"/>
      <c r="G108" s="231"/>
      <c r="H108" s="231"/>
      <c r="I108" s="231"/>
      <c r="J108" s="230">
        <v>5</v>
      </c>
      <c r="K108" s="230">
        <v>5</v>
      </c>
      <c r="L108" s="230">
        <v>0</v>
      </c>
      <c r="M108" s="230">
        <v>5</v>
      </c>
      <c r="N108" s="230">
        <v>0</v>
      </c>
      <c r="O108" s="230">
        <v>5</v>
      </c>
      <c r="P108" s="230">
        <v>5</v>
      </c>
      <c r="Q108" s="230">
        <v>5</v>
      </c>
    </row>
    <row r="109" spans="1:17" ht="174" customHeight="1" outlineLevel="3">
      <c r="A109" s="232" t="s">
        <v>897</v>
      </c>
      <c r="B109" s="231" t="s">
        <v>859</v>
      </c>
      <c r="C109" s="231" t="s">
        <v>893</v>
      </c>
      <c r="D109" s="231" t="s">
        <v>515</v>
      </c>
      <c r="E109" s="231" t="s">
        <v>242</v>
      </c>
      <c r="F109" s="231"/>
      <c r="G109" s="231"/>
      <c r="H109" s="231"/>
      <c r="I109" s="231"/>
      <c r="J109" s="230">
        <f>SUM(J110)</f>
        <v>10</v>
      </c>
      <c r="K109" s="230">
        <f>SUM(K110)</f>
        <v>10</v>
      </c>
      <c r="L109" s="230">
        <f>SUM(L110)</f>
        <v>0</v>
      </c>
      <c r="M109" s="230">
        <f>SUM(M110)</f>
        <v>10</v>
      </c>
      <c r="N109" s="230">
        <f>SUM(N110)</f>
        <v>0</v>
      </c>
      <c r="O109" s="230">
        <f>SUM(O110)</f>
        <v>10</v>
      </c>
      <c r="P109" s="230">
        <f>SUM(P110)</f>
        <v>10</v>
      </c>
      <c r="Q109" s="230">
        <f>SUM(Q110)</f>
        <v>10</v>
      </c>
    </row>
    <row r="110" spans="1:17" ht="47.25" outlineLevel="4">
      <c r="A110" s="232" t="s">
        <v>758</v>
      </c>
      <c r="B110" s="231" t="s">
        <v>859</v>
      </c>
      <c r="C110" s="231" t="s">
        <v>893</v>
      </c>
      <c r="D110" s="231" t="s">
        <v>515</v>
      </c>
      <c r="E110" s="231" t="s">
        <v>369</v>
      </c>
      <c r="F110" s="231"/>
      <c r="G110" s="231"/>
      <c r="H110" s="231"/>
      <c r="I110" s="231"/>
      <c r="J110" s="230">
        <v>10</v>
      </c>
      <c r="K110" s="230">
        <v>10</v>
      </c>
      <c r="L110" s="230">
        <v>0</v>
      </c>
      <c r="M110" s="230">
        <v>10</v>
      </c>
      <c r="N110" s="230">
        <v>0</v>
      </c>
      <c r="O110" s="230">
        <v>10</v>
      </c>
      <c r="P110" s="230">
        <v>10</v>
      </c>
      <c r="Q110" s="230">
        <v>10</v>
      </c>
    </row>
    <row r="111" spans="1:17" ht="204.75" customHeight="1" outlineLevel="3">
      <c r="A111" s="232" t="s">
        <v>896</v>
      </c>
      <c r="B111" s="231" t="s">
        <v>859</v>
      </c>
      <c r="C111" s="231" t="s">
        <v>893</v>
      </c>
      <c r="D111" s="231" t="s">
        <v>513</v>
      </c>
      <c r="E111" s="231" t="s">
        <v>242</v>
      </c>
      <c r="F111" s="231"/>
      <c r="G111" s="231"/>
      <c r="H111" s="231"/>
      <c r="I111" s="231"/>
      <c r="J111" s="230">
        <f>SUM(J112)</f>
        <v>10</v>
      </c>
      <c r="K111" s="230">
        <f>SUM(K112)</f>
        <v>10</v>
      </c>
      <c r="L111" s="230">
        <f>SUM(L112)</f>
        <v>0</v>
      </c>
      <c r="M111" s="230">
        <f>SUM(M112)</f>
        <v>10</v>
      </c>
      <c r="N111" s="230">
        <f>SUM(N112)</f>
        <v>0</v>
      </c>
      <c r="O111" s="230">
        <f>SUM(O112)</f>
        <v>10</v>
      </c>
      <c r="P111" s="230">
        <f>SUM(P112)</f>
        <v>10</v>
      </c>
      <c r="Q111" s="230">
        <f>SUM(Q112)</f>
        <v>10</v>
      </c>
    </row>
    <row r="112" spans="1:17" ht="15.75" outlineLevel="4">
      <c r="A112" s="232" t="s">
        <v>757</v>
      </c>
      <c r="B112" s="231" t="s">
        <v>859</v>
      </c>
      <c r="C112" s="231" t="s">
        <v>893</v>
      </c>
      <c r="D112" s="231" t="s">
        <v>513</v>
      </c>
      <c r="E112" s="231" t="s">
        <v>403</v>
      </c>
      <c r="F112" s="231"/>
      <c r="G112" s="231"/>
      <c r="H112" s="231"/>
      <c r="I112" s="231"/>
      <c r="J112" s="230">
        <v>10</v>
      </c>
      <c r="K112" s="230">
        <v>10</v>
      </c>
      <c r="L112" s="230">
        <v>0</v>
      </c>
      <c r="M112" s="230">
        <v>10</v>
      </c>
      <c r="N112" s="230">
        <v>0</v>
      </c>
      <c r="O112" s="230">
        <v>10</v>
      </c>
      <c r="P112" s="230">
        <v>10</v>
      </c>
      <c r="Q112" s="230">
        <v>10</v>
      </c>
    </row>
    <row r="113" spans="1:17" ht="219.75" customHeight="1" outlineLevel="3">
      <c r="A113" s="232" t="s">
        <v>895</v>
      </c>
      <c r="B113" s="231" t="s">
        <v>859</v>
      </c>
      <c r="C113" s="231" t="s">
        <v>893</v>
      </c>
      <c r="D113" s="231" t="s">
        <v>511</v>
      </c>
      <c r="E113" s="231" t="s">
        <v>242</v>
      </c>
      <c r="F113" s="231"/>
      <c r="G113" s="231"/>
      <c r="H113" s="231"/>
      <c r="I113" s="231"/>
      <c r="J113" s="230">
        <f>SUM(J114)</f>
        <v>20</v>
      </c>
      <c r="K113" s="230">
        <f>SUM(K114)</f>
        <v>20</v>
      </c>
      <c r="L113" s="230">
        <f>SUM(L114)</f>
        <v>0</v>
      </c>
      <c r="M113" s="230">
        <f>SUM(M114)</f>
        <v>20</v>
      </c>
      <c r="N113" s="230">
        <f>SUM(N114)</f>
        <v>0</v>
      </c>
      <c r="O113" s="230">
        <f>SUM(O114)</f>
        <v>20</v>
      </c>
      <c r="P113" s="230">
        <f>SUM(P114)</f>
        <v>20</v>
      </c>
      <c r="Q113" s="230">
        <f>SUM(Q114)</f>
        <v>20</v>
      </c>
    </row>
    <row r="114" spans="1:17" ht="15.75" outlineLevel="4">
      <c r="A114" s="232" t="s">
        <v>757</v>
      </c>
      <c r="B114" s="231" t="s">
        <v>859</v>
      </c>
      <c r="C114" s="231" t="s">
        <v>893</v>
      </c>
      <c r="D114" s="231" t="s">
        <v>511</v>
      </c>
      <c r="E114" s="231" t="s">
        <v>403</v>
      </c>
      <c r="F114" s="231"/>
      <c r="G114" s="231"/>
      <c r="H114" s="231"/>
      <c r="I114" s="231"/>
      <c r="J114" s="230">
        <v>20</v>
      </c>
      <c r="K114" s="230">
        <v>20</v>
      </c>
      <c r="L114" s="230">
        <v>0</v>
      </c>
      <c r="M114" s="230">
        <v>20</v>
      </c>
      <c r="N114" s="230">
        <v>0</v>
      </c>
      <c r="O114" s="230">
        <v>20</v>
      </c>
      <c r="P114" s="230">
        <v>20</v>
      </c>
      <c r="Q114" s="230">
        <v>20</v>
      </c>
    </row>
    <row r="115" spans="1:17" ht="178.5" customHeight="1" outlineLevel="3">
      <c r="A115" s="232" t="s">
        <v>894</v>
      </c>
      <c r="B115" s="231" t="s">
        <v>859</v>
      </c>
      <c r="C115" s="231" t="s">
        <v>893</v>
      </c>
      <c r="D115" s="231" t="s">
        <v>415</v>
      </c>
      <c r="E115" s="231" t="s">
        <v>242</v>
      </c>
      <c r="F115" s="231"/>
      <c r="G115" s="231"/>
      <c r="H115" s="231"/>
      <c r="I115" s="231"/>
      <c r="J115" s="230">
        <f>SUM(J116)</f>
        <v>140</v>
      </c>
      <c r="K115" s="230">
        <f>SUM(K116)</f>
        <v>140</v>
      </c>
      <c r="L115" s="230">
        <f>SUM(L116)</f>
        <v>0</v>
      </c>
      <c r="M115" s="230">
        <f>SUM(M116)</f>
        <v>140</v>
      </c>
      <c r="N115" s="230">
        <f>SUM(N116)</f>
        <v>0</v>
      </c>
      <c r="O115" s="230">
        <f>SUM(O116)</f>
        <v>140</v>
      </c>
      <c r="P115" s="230">
        <f>SUM(P116)</f>
        <v>130</v>
      </c>
      <c r="Q115" s="230">
        <f>SUM(Q116)</f>
        <v>150</v>
      </c>
    </row>
    <row r="116" spans="1:17" ht="47.25" outlineLevel="4">
      <c r="A116" s="232" t="s">
        <v>758</v>
      </c>
      <c r="B116" s="231" t="s">
        <v>859</v>
      </c>
      <c r="C116" s="231" t="s">
        <v>893</v>
      </c>
      <c r="D116" s="231" t="s">
        <v>415</v>
      </c>
      <c r="E116" s="231" t="s">
        <v>369</v>
      </c>
      <c r="F116" s="231"/>
      <c r="G116" s="231"/>
      <c r="H116" s="231"/>
      <c r="I116" s="231"/>
      <c r="J116" s="230">
        <v>140</v>
      </c>
      <c r="K116" s="230">
        <v>140</v>
      </c>
      <c r="L116" s="230">
        <v>0</v>
      </c>
      <c r="M116" s="230">
        <v>140</v>
      </c>
      <c r="N116" s="230">
        <v>0</v>
      </c>
      <c r="O116" s="230">
        <v>140</v>
      </c>
      <c r="P116" s="230">
        <v>130</v>
      </c>
      <c r="Q116" s="230">
        <v>150</v>
      </c>
    </row>
    <row r="117" spans="1:17" ht="31.5" outlineLevel="1">
      <c r="A117" s="236" t="s">
        <v>892</v>
      </c>
      <c r="B117" s="235" t="s">
        <v>859</v>
      </c>
      <c r="C117" s="235" t="s">
        <v>891</v>
      </c>
      <c r="D117" s="235" t="s">
        <v>761</v>
      </c>
      <c r="E117" s="235" t="s">
        <v>242</v>
      </c>
      <c r="F117" s="231"/>
      <c r="G117" s="231"/>
      <c r="H117" s="231"/>
      <c r="I117" s="231"/>
      <c r="J117" s="244">
        <f>SUM(J118)</f>
        <v>14855.238000000001</v>
      </c>
      <c r="K117" s="234">
        <f>SUM(K118)</f>
        <v>68.5</v>
      </c>
      <c r="L117" s="234">
        <f>SUM(L118)</f>
        <v>0</v>
      </c>
      <c r="M117" s="234">
        <f>SUM(M118)</f>
        <v>68.5</v>
      </c>
      <c r="N117" s="234">
        <f>SUM(N118)</f>
        <v>0</v>
      </c>
      <c r="O117" s="234">
        <f>SUM(O118)</f>
        <v>68.5</v>
      </c>
      <c r="P117" s="234">
        <f>SUM(P118)</f>
        <v>0</v>
      </c>
      <c r="Q117" s="234">
        <f>SUM(Q118)</f>
        <v>0</v>
      </c>
    </row>
    <row r="118" spans="1:17" ht="15.75" outlineLevel="2">
      <c r="A118" s="236" t="s">
        <v>890</v>
      </c>
      <c r="B118" s="235" t="s">
        <v>859</v>
      </c>
      <c r="C118" s="235" t="s">
        <v>886</v>
      </c>
      <c r="D118" s="235" t="s">
        <v>761</v>
      </c>
      <c r="E118" s="235" t="s">
        <v>242</v>
      </c>
      <c r="F118" s="231"/>
      <c r="G118" s="231"/>
      <c r="H118" s="231"/>
      <c r="I118" s="231"/>
      <c r="J118" s="244">
        <f>SUM(J119,J121,J123,J125,J127)</f>
        <v>14855.238000000001</v>
      </c>
      <c r="K118" s="244">
        <f>SUM(K119,K121,K123,K125,K127)</f>
        <v>68.5</v>
      </c>
      <c r="L118" s="244">
        <f>SUM(L119,L121,L123,L125,L127)</f>
        <v>0</v>
      </c>
      <c r="M118" s="244">
        <f>SUM(M119,M121,M123,M125,M127)</f>
        <v>68.5</v>
      </c>
      <c r="N118" s="244">
        <f>SUM(N119,N121,N123,N125,N127)</f>
        <v>0</v>
      </c>
      <c r="O118" s="244">
        <f>SUM(O119,O121,O123,O125,O127)</f>
        <v>68.5</v>
      </c>
      <c r="P118" s="234">
        <f>SUM(P119,P121,P123,P125,P127)</f>
        <v>0</v>
      </c>
      <c r="Q118" s="234">
        <f>SUM(Q119,Q121,Q123,Q125,Q127)</f>
        <v>0</v>
      </c>
    </row>
    <row r="119" spans="1:17" ht="218.25" customHeight="1" outlineLevel="3">
      <c r="A119" s="232" t="s">
        <v>889</v>
      </c>
      <c r="B119" s="231" t="s">
        <v>859</v>
      </c>
      <c r="C119" s="231" t="s">
        <v>886</v>
      </c>
      <c r="D119" s="231" t="s">
        <v>601</v>
      </c>
      <c r="E119" s="231" t="s">
        <v>242</v>
      </c>
      <c r="F119" s="231"/>
      <c r="G119" s="231"/>
      <c r="H119" s="231"/>
      <c r="I119" s="231"/>
      <c r="J119" s="240">
        <f>SUM(J120)</f>
        <v>58.938</v>
      </c>
      <c r="K119" s="230">
        <f>SUM(K120)</f>
        <v>68.5</v>
      </c>
      <c r="L119" s="230">
        <f>SUM(L120)</f>
        <v>0</v>
      </c>
      <c r="M119" s="230">
        <f>SUM(M120)</f>
        <v>68.5</v>
      </c>
      <c r="N119" s="230">
        <f>SUM(N120)</f>
        <v>0</v>
      </c>
      <c r="O119" s="230">
        <f>SUM(O120)</f>
        <v>68.5</v>
      </c>
      <c r="P119" s="230">
        <f>SUM(P120)</f>
        <v>0</v>
      </c>
      <c r="Q119" s="230">
        <f>SUM(Q120)</f>
        <v>0</v>
      </c>
    </row>
    <row r="120" spans="1:17" ht="47.25" outlineLevel="4">
      <c r="A120" s="232" t="s">
        <v>758</v>
      </c>
      <c r="B120" s="231" t="s">
        <v>859</v>
      </c>
      <c r="C120" s="231" t="s">
        <v>886</v>
      </c>
      <c r="D120" s="231" t="s">
        <v>601</v>
      </c>
      <c r="E120" s="231" t="s">
        <v>369</v>
      </c>
      <c r="F120" s="231"/>
      <c r="G120" s="231"/>
      <c r="H120" s="231"/>
      <c r="I120" s="231"/>
      <c r="J120" s="240">
        <v>58.938</v>
      </c>
      <c r="K120" s="230">
        <v>68.5</v>
      </c>
      <c r="L120" s="230">
        <v>0</v>
      </c>
      <c r="M120" s="230">
        <v>68.5</v>
      </c>
      <c r="N120" s="230">
        <v>0</v>
      </c>
      <c r="O120" s="230">
        <v>68.5</v>
      </c>
      <c r="P120" s="230">
        <v>0</v>
      </c>
      <c r="Q120" s="230">
        <v>0</v>
      </c>
    </row>
    <row r="121" spans="1:17" ht="283.5" outlineLevel="4">
      <c r="A121" s="232" t="s">
        <v>888</v>
      </c>
      <c r="B121" s="231" t="s">
        <v>859</v>
      </c>
      <c r="C121" s="231" t="s">
        <v>886</v>
      </c>
      <c r="D121" s="231" t="s">
        <v>599</v>
      </c>
      <c r="E121" s="231" t="s">
        <v>242</v>
      </c>
      <c r="F121" s="231"/>
      <c r="G121" s="231"/>
      <c r="H121" s="231"/>
      <c r="I121" s="231"/>
      <c r="J121" s="230">
        <f>SUM(J122)</f>
        <v>99.6</v>
      </c>
      <c r="K121" s="230">
        <f>SUM(K122)</f>
        <v>0</v>
      </c>
      <c r="L121" s="230">
        <f>SUM(L122)</f>
        <v>0</v>
      </c>
      <c r="M121" s="230">
        <f>SUM(M122)</f>
        <v>0</v>
      </c>
      <c r="N121" s="230">
        <f>SUM(N122)</f>
        <v>0</v>
      </c>
      <c r="O121" s="230">
        <f>SUM(O122)</f>
        <v>0</v>
      </c>
      <c r="P121" s="230">
        <f>SUM(P122)</f>
        <v>0</v>
      </c>
      <c r="Q121" s="230">
        <f>SUM(Q122)</f>
        <v>0</v>
      </c>
    </row>
    <row r="122" spans="1:17" ht="47.25" outlineLevel="4">
      <c r="A122" s="232" t="s">
        <v>758</v>
      </c>
      <c r="B122" s="231" t="s">
        <v>859</v>
      </c>
      <c r="C122" s="231" t="s">
        <v>886</v>
      </c>
      <c r="D122" s="231" t="s">
        <v>599</v>
      </c>
      <c r="E122" s="231" t="s">
        <v>369</v>
      </c>
      <c r="F122" s="231"/>
      <c r="G122" s="231"/>
      <c r="H122" s="231"/>
      <c r="I122" s="231"/>
      <c r="J122" s="230">
        <v>99.6</v>
      </c>
      <c r="K122" s="230"/>
      <c r="L122" s="230"/>
      <c r="M122" s="230"/>
      <c r="N122" s="230"/>
      <c r="O122" s="230"/>
      <c r="P122" s="230"/>
      <c r="Q122" s="230"/>
    </row>
    <row r="123" spans="1:17" ht="252" outlineLevel="4">
      <c r="A123" s="232" t="s">
        <v>598</v>
      </c>
      <c r="B123" s="231" t="s">
        <v>859</v>
      </c>
      <c r="C123" s="231" t="s">
        <v>886</v>
      </c>
      <c r="D123" s="231" t="s">
        <v>597</v>
      </c>
      <c r="E123" s="231" t="s">
        <v>242</v>
      </c>
      <c r="F123" s="231"/>
      <c r="G123" s="231"/>
      <c r="H123" s="231"/>
      <c r="I123" s="231"/>
      <c r="J123" s="230">
        <f>SUM(J124)</f>
        <v>149</v>
      </c>
      <c r="K123" s="230">
        <f>SUM(K124)</f>
        <v>0</v>
      </c>
      <c r="L123" s="230">
        <f>SUM(L124)</f>
        <v>0</v>
      </c>
      <c r="M123" s="230">
        <f>SUM(M124)</f>
        <v>0</v>
      </c>
      <c r="N123" s="230">
        <f>SUM(N124)</f>
        <v>0</v>
      </c>
      <c r="O123" s="230">
        <f>SUM(O124)</f>
        <v>0</v>
      </c>
      <c r="P123" s="230">
        <f>SUM(P124)</f>
        <v>0</v>
      </c>
      <c r="Q123" s="230">
        <f>SUM(Q124)</f>
        <v>0</v>
      </c>
    </row>
    <row r="124" spans="1:17" ht="47.25" outlineLevel="4">
      <c r="A124" s="232" t="s">
        <v>595</v>
      </c>
      <c r="B124" s="231" t="s">
        <v>859</v>
      </c>
      <c r="C124" s="231" t="s">
        <v>886</v>
      </c>
      <c r="D124" s="231" t="s">
        <v>597</v>
      </c>
      <c r="E124" s="231" t="s">
        <v>369</v>
      </c>
      <c r="F124" s="231"/>
      <c r="G124" s="231"/>
      <c r="H124" s="231"/>
      <c r="I124" s="231"/>
      <c r="J124" s="230">
        <v>149</v>
      </c>
      <c r="K124" s="230"/>
      <c r="L124" s="230"/>
      <c r="M124" s="230"/>
      <c r="N124" s="230"/>
      <c r="O124" s="230"/>
      <c r="P124" s="230"/>
      <c r="Q124" s="230"/>
    </row>
    <row r="125" spans="1:17" ht="299.25" customHeight="1" outlineLevel="4">
      <c r="A125" s="232" t="s">
        <v>596</v>
      </c>
      <c r="B125" s="231" t="s">
        <v>859</v>
      </c>
      <c r="C125" s="231" t="s">
        <v>886</v>
      </c>
      <c r="D125" s="231" t="s">
        <v>594</v>
      </c>
      <c r="E125" s="231" t="s">
        <v>242</v>
      </c>
      <c r="F125" s="231"/>
      <c r="G125" s="231"/>
      <c r="H125" s="231"/>
      <c r="I125" s="231"/>
      <c r="J125" s="230">
        <f>SUM(J126)</f>
        <v>300</v>
      </c>
      <c r="K125" s="230">
        <f>SUM(K126)</f>
        <v>0</v>
      </c>
      <c r="L125" s="230">
        <f>SUM(L126)</f>
        <v>0</v>
      </c>
      <c r="M125" s="230">
        <f>SUM(M126)</f>
        <v>0</v>
      </c>
      <c r="N125" s="230">
        <f>SUM(N126)</f>
        <v>0</v>
      </c>
      <c r="O125" s="230">
        <f>SUM(O126)</f>
        <v>0</v>
      </c>
      <c r="P125" s="230">
        <f>SUM(P126)</f>
        <v>0</v>
      </c>
      <c r="Q125" s="230">
        <f>SUM(Q126)</f>
        <v>0</v>
      </c>
    </row>
    <row r="126" spans="1:17" ht="47.25" outlineLevel="4">
      <c r="A126" s="232" t="s">
        <v>595</v>
      </c>
      <c r="B126" s="231" t="s">
        <v>859</v>
      </c>
      <c r="C126" s="231" t="s">
        <v>886</v>
      </c>
      <c r="D126" s="231" t="s">
        <v>594</v>
      </c>
      <c r="E126" s="231" t="s">
        <v>369</v>
      </c>
      <c r="F126" s="231"/>
      <c r="G126" s="231"/>
      <c r="H126" s="231"/>
      <c r="I126" s="231"/>
      <c r="J126" s="230">
        <v>300</v>
      </c>
      <c r="K126" s="230"/>
      <c r="L126" s="230"/>
      <c r="M126" s="230"/>
      <c r="N126" s="230"/>
      <c r="O126" s="230"/>
      <c r="P126" s="230"/>
      <c r="Q126" s="230"/>
    </row>
    <row r="127" spans="1:17" ht="220.5" outlineLevel="4">
      <c r="A127" s="232" t="s">
        <v>887</v>
      </c>
      <c r="B127" s="231" t="s">
        <v>859</v>
      </c>
      <c r="C127" s="231" t="s">
        <v>886</v>
      </c>
      <c r="D127" s="231" t="s">
        <v>591</v>
      </c>
      <c r="E127" s="231" t="s">
        <v>242</v>
      </c>
      <c r="F127" s="231"/>
      <c r="G127" s="231"/>
      <c r="H127" s="231"/>
      <c r="I127" s="231"/>
      <c r="J127" s="230">
        <f>SUM(J128)</f>
        <v>14247.7</v>
      </c>
      <c r="K127" s="230">
        <f>SUM(K128)</f>
        <v>0</v>
      </c>
      <c r="L127" s="230">
        <f>SUM(L128)</f>
        <v>0</v>
      </c>
      <c r="M127" s="230">
        <f>SUM(M128)</f>
        <v>0</v>
      </c>
      <c r="N127" s="230">
        <f>SUM(N128)</f>
        <v>0</v>
      </c>
      <c r="O127" s="230">
        <f>SUM(O128)</f>
        <v>0</v>
      </c>
      <c r="P127" s="230">
        <f>SUM(P128)</f>
        <v>0</v>
      </c>
      <c r="Q127" s="230">
        <f>SUM(Q128)</f>
        <v>0</v>
      </c>
    </row>
    <row r="128" spans="1:17" ht="47.25" outlineLevel="4">
      <c r="A128" s="232" t="s">
        <v>758</v>
      </c>
      <c r="B128" s="231" t="s">
        <v>859</v>
      </c>
      <c r="C128" s="231" t="s">
        <v>886</v>
      </c>
      <c r="D128" s="231" t="s">
        <v>591</v>
      </c>
      <c r="E128" s="231" t="s">
        <v>369</v>
      </c>
      <c r="F128" s="231"/>
      <c r="G128" s="231"/>
      <c r="H128" s="231"/>
      <c r="I128" s="231"/>
      <c r="J128" s="230">
        <v>14247.7</v>
      </c>
      <c r="K128" s="230"/>
      <c r="L128" s="230"/>
      <c r="M128" s="230"/>
      <c r="N128" s="230"/>
      <c r="O128" s="230"/>
      <c r="P128" s="230"/>
      <c r="Q128" s="230"/>
    </row>
    <row r="129" spans="1:17" ht="15.75" outlineLevel="1">
      <c r="A129" s="236" t="s">
        <v>842</v>
      </c>
      <c r="B129" s="235" t="s">
        <v>859</v>
      </c>
      <c r="C129" s="235" t="s">
        <v>841</v>
      </c>
      <c r="D129" s="235" t="s">
        <v>761</v>
      </c>
      <c r="E129" s="235" t="s">
        <v>242</v>
      </c>
      <c r="F129" s="231"/>
      <c r="G129" s="231"/>
      <c r="H129" s="231"/>
      <c r="I129" s="231"/>
      <c r="J129" s="234">
        <f>SUM(J130,J135)</f>
        <v>195.5</v>
      </c>
      <c r="K129" s="234">
        <f>SUM(K130,K135)</f>
        <v>208</v>
      </c>
      <c r="L129" s="234">
        <f>SUM(L130,L135)</f>
        <v>0</v>
      </c>
      <c r="M129" s="234">
        <f>SUM(M130,M135)</f>
        <v>208</v>
      </c>
      <c r="N129" s="234">
        <f>SUM(N130,N135)</f>
        <v>0</v>
      </c>
      <c r="O129" s="234">
        <f>SUM(O130,O135)</f>
        <v>208</v>
      </c>
      <c r="P129" s="234">
        <f>SUM(P130,P135)</f>
        <v>160.3</v>
      </c>
      <c r="Q129" s="234">
        <f>SUM(Q130,Q135)</f>
        <v>229.2</v>
      </c>
    </row>
    <row r="130" spans="1:17" ht="47.25" outlineLevel="2">
      <c r="A130" s="236" t="s">
        <v>805</v>
      </c>
      <c r="B130" s="235" t="s">
        <v>859</v>
      </c>
      <c r="C130" s="235" t="s">
        <v>803</v>
      </c>
      <c r="D130" s="235" t="s">
        <v>761</v>
      </c>
      <c r="E130" s="235" t="s">
        <v>242</v>
      </c>
      <c r="F130" s="231"/>
      <c r="G130" s="231"/>
      <c r="H130" s="231"/>
      <c r="I130" s="231"/>
      <c r="J130" s="234">
        <f>SUM(J131,J133)</f>
        <v>70</v>
      </c>
      <c r="K130" s="234">
        <f>SUM(K131,K133)</f>
        <v>60</v>
      </c>
      <c r="L130" s="234">
        <f>SUM(L131,L133)</f>
        <v>0</v>
      </c>
      <c r="M130" s="234">
        <f>SUM(M131,M133)</f>
        <v>60</v>
      </c>
      <c r="N130" s="234">
        <f>SUM(N131,N133)</f>
        <v>0</v>
      </c>
      <c r="O130" s="234">
        <f>SUM(O131,O133)</f>
        <v>60</v>
      </c>
      <c r="P130" s="234">
        <f>SUM(P131,P133)</f>
        <v>60</v>
      </c>
      <c r="Q130" s="234">
        <f>SUM(Q131,Q133)</f>
        <v>60</v>
      </c>
    </row>
    <row r="131" spans="1:17" ht="158.25" customHeight="1" outlineLevel="3">
      <c r="A131" s="232" t="s">
        <v>885</v>
      </c>
      <c r="B131" s="231" t="s">
        <v>859</v>
      </c>
      <c r="C131" s="231" t="s">
        <v>803</v>
      </c>
      <c r="D131" s="231" t="s">
        <v>470</v>
      </c>
      <c r="E131" s="231" t="s">
        <v>242</v>
      </c>
      <c r="F131" s="231"/>
      <c r="G131" s="231"/>
      <c r="H131" s="231"/>
      <c r="I131" s="231"/>
      <c r="J131" s="230">
        <f>SUM(J132)</f>
        <v>40</v>
      </c>
      <c r="K131" s="230">
        <f>SUM(K132)</f>
        <v>60</v>
      </c>
      <c r="L131" s="230">
        <f>SUM(L132)</f>
        <v>0</v>
      </c>
      <c r="M131" s="230">
        <f>SUM(M132)</f>
        <v>60</v>
      </c>
      <c r="N131" s="230">
        <f>SUM(N132)</f>
        <v>0</v>
      </c>
      <c r="O131" s="230">
        <f>SUM(O132)</f>
        <v>60</v>
      </c>
      <c r="P131" s="230">
        <f>SUM(P132)</f>
        <v>60</v>
      </c>
      <c r="Q131" s="230">
        <f>SUM(Q132)</f>
        <v>60</v>
      </c>
    </row>
    <row r="132" spans="1:17" ht="47.25" outlineLevel="4">
      <c r="A132" s="232" t="s">
        <v>758</v>
      </c>
      <c r="B132" s="231" t="s">
        <v>859</v>
      </c>
      <c r="C132" s="231" t="s">
        <v>803</v>
      </c>
      <c r="D132" s="231" t="s">
        <v>470</v>
      </c>
      <c r="E132" s="231" t="s">
        <v>369</v>
      </c>
      <c r="F132" s="231"/>
      <c r="G132" s="231"/>
      <c r="H132" s="231"/>
      <c r="I132" s="231"/>
      <c r="J132" s="230">
        <v>40</v>
      </c>
      <c r="K132" s="230">
        <v>60</v>
      </c>
      <c r="L132" s="230">
        <v>0</v>
      </c>
      <c r="M132" s="230">
        <v>60</v>
      </c>
      <c r="N132" s="230">
        <v>0</v>
      </c>
      <c r="O132" s="230">
        <v>60</v>
      </c>
      <c r="P132" s="230">
        <v>60</v>
      </c>
      <c r="Q132" s="230">
        <v>60</v>
      </c>
    </row>
    <row r="133" spans="1:17" ht="265.5" customHeight="1" outlineLevel="4">
      <c r="A133" s="232" t="s">
        <v>468</v>
      </c>
      <c r="B133" s="231" t="s">
        <v>859</v>
      </c>
      <c r="C133" s="231" t="s">
        <v>803</v>
      </c>
      <c r="D133" s="231" t="s">
        <v>467</v>
      </c>
      <c r="E133" s="231" t="s">
        <v>242</v>
      </c>
      <c r="F133" s="231"/>
      <c r="G133" s="231"/>
      <c r="H133" s="231"/>
      <c r="I133" s="231"/>
      <c r="J133" s="230">
        <f>SUM(J134)</f>
        <v>30</v>
      </c>
      <c r="K133" s="230">
        <f>SUM(K134)</f>
        <v>0</v>
      </c>
      <c r="L133" s="230">
        <f>SUM(L134)</f>
        <v>0</v>
      </c>
      <c r="M133" s="230">
        <f>SUM(M134)</f>
        <v>0</v>
      </c>
      <c r="N133" s="230">
        <f>SUM(N134)</f>
        <v>0</v>
      </c>
      <c r="O133" s="230">
        <f>SUM(O134)</f>
        <v>0</v>
      </c>
      <c r="P133" s="230">
        <f>SUM(P134)</f>
        <v>0</v>
      </c>
      <c r="Q133" s="230">
        <f>SUM(Q134)</f>
        <v>0</v>
      </c>
    </row>
    <row r="134" spans="1:17" ht="47.25" outlineLevel="4">
      <c r="A134" s="232" t="s">
        <v>824</v>
      </c>
      <c r="B134" s="231" t="s">
        <v>859</v>
      </c>
      <c r="C134" s="231" t="s">
        <v>803</v>
      </c>
      <c r="D134" s="231" t="s">
        <v>467</v>
      </c>
      <c r="E134" s="231" t="s">
        <v>369</v>
      </c>
      <c r="F134" s="231"/>
      <c r="G134" s="231"/>
      <c r="H134" s="231"/>
      <c r="I134" s="231"/>
      <c r="J134" s="230">
        <v>30</v>
      </c>
      <c r="K134" s="230"/>
      <c r="L134" s="230"/>
      <c r="M134" s="230"/>
      <c r="N134" s="230"/>
      <c r="O134" s="230"/>
      <c r="P134" s="230"/>
      <c r="Q134" s="230"/>
    </row>
    <row r="135" spans="1:17" ht="31.5" outlineLevel="2">
      <c r="A135" s="236" t="s">
        <v>802</v>
      </c>
      <c r="B135" s="235" t="s">
        <v>859</v>
      </c>
      <c r="C135" s="235" t="s">
        <v>796</v>
      </c>
      <c r="D135" s="235" t="s">
        <v>761</v>
      </c>
      <c r="E135" s="235" t="s">
        <v>242</v>
      </c>
      <c r="F135" s="231"/>
      <c r="G135" s="231"/>
      <c r="H135" s="231"/>
      <c r="I135" s="231"/>
      <c r="J135" s="234">
        <f>SUM(J136,J138,J140,J142,J144,J146,J148,J150,J152,J154)</f>
        <v>125.5</v>
      </c>
      <c r="K135" s="234">
        <f>SUM(K136,K138,K140,K142,K144,K146,K148,K150,K152,K154)</f>
        <v>148</v>
      </c>
      <c r="L135" s="234">
        <f>SUM(L136,L138,L140,L142,L144,L146,L148,L150,L152,L154)</f>
        <v>0</v>
      </c>
      <c r="M135" s="234">
        <f>SUM(M136,M138,M140,M142,M144,M146,M148,M150,M152,M154)</f>
        <v>148</v>
      </c>
      <c r="N135" s="234">
        <f>SUM(N136,N138,N140,N142,N144,N146,N148,N150,N152,N154)</f>
        <v>0</v>
      </c>
      <c r="O135" s="234">
        <f>SUM(O136,O138,O140,O142,O144,O146,O148,O150,O152,O154)</f>
        <v>148</v>
      </c>
      <c r="P135" s="234">
        <f>SUM(P136,P138,P140,P142,P144,P146,P148,P150,P152,P154)</f>
        <v>100.3</v>
      </c>
      <c r="Q135" s="234">
        <f>SUM(Q136,Q138,Q140,Q142,Q144,Q146,Q148,Q150,Q152,Q154)</f>
        <v>169.2</v>
      </c>
    </row>
    <row r="136" spans="1:17" ht="193.5" customHeight="1" outlineLevel="3">
      <c r="A136" s="232" t="s">
        <v>884</v>
      </c>
      <c r="B136" s="231" t="s">
        <v>859</v>
      </c>
      <c r="C136" s="231" t="s">
        <v>796</v>
      </c>
      <c r="D136" s="231" t="s">
        <v>552</v>
      </c>
      <c r="E136" s="231" t="s">
        <v>242</v>
      </c>
      <c r="F136" s="231"/>
      <c r="G136" s="231"/>
      <c r="H136" s="231"/>
      <c r="I136" s="231"/>
      <c r="J136" s="230">
        <f>SUM(J137)</f>
        <v>40.8</v>
      </c>
      <c r="K136" s="230">
        <f>SUM(K137)</f>
        <v>46</v>
      </c>
      <c r="L136" s="230">
        <f>SUM(L137)</f>
        <v>0</v>
      </c>
      <c r="M136" s="230">
        <f>SUM(M137)</f>
        <v>46</v>
      </c>
      <c r="N136" s="230">
        <f>SUM(N137)</f>
        <v>0</v>
      </c>
      <c r="O136" s="230">
        <f>SUM(O137)</f>
        <v>46</v>
      </c>
      <c r="P136" s="230">
        <f>SUM(P137)</f>
        <v>30</v>
      </c>
      <c r="Q136" s="230">
        <f>SUM(Q137)</f>
        <v>51</v>
      </c>
    </row>
    <row r="137" spans="1:17" ht="47.25" outlineLevel="4">
      <c r="A137" s="232" t="s">
        <v>758</v>
      </c>
      <c r="B137" s="231" t="s">
        <v>859</v>
      </c>
      <c r="C137" s="231" t="s">
        <v>796</v>
      </c>
      <c r="D137" s="231" t="s">
        <v>552</v>
      </c>
      <c r="E137" s="231" t="s">
        <v>369</v>
      </c>
      <c r="F137" s="231"/>
      <c r="G137" s="231"/>
      <c r="H137" s="231"/>
      <c r="I137" s="231"/>
      <c r="J137" s="230">
        <v>40.8</v>
      </c>
      <c r="K137" s="230">
        <v>46</v>
      </c>
      <c r="L137" s="230">
        <v>0</v>
      </c>
      <c r="M137" s="230">
        <v>46</v>
      </c>
      <c r="N137" s="230">
        <v>0</v>
      </c>
      <c r="O137" s="230">
        <v>46</v>
      </c>
      <c r="P137" s="230">
        <v>30</v>
      </c>
      <c r="Q137" s="230">
        <v>51</v>
      </c>
    </row>
    <row r="138" spans="1:17" ht="173.25" outlineLevel="3">
      <c r="A138" s="232" t="s">
        <v>883</v>
      </c>
      <c r="B138" s="231" t="s">
        <v>859</v>
      </c>
      <c r="C138" s="231" t="s">
        <v>796</v>
      </c>
      <c r="D138" s="231" t="s">
        <v>550</v>
      </c>
      <c r="E138" s="231" t="s">
        <v>242</v>
      </c>
      <c r="F138" s="231"/>
      <c r="G138" s="231"/>
      <c r="H138" s="231"/>
      <c r="I138" s="231"/>
      <c r="J138" s="230">
        <f>SUM(J139)</f>
        <v>28</v>
      </c>
      <c r="K138" s="230">
        <f>SUM(K139)</f>
        <v>28</v>
      </c>
      <c r="L138" s="230">
        <f>SUM(L139)</f>
        <v>0</v>
      </c>
      <c r="M138" s="230">
        <f>SUM(M139)</f>
        <v>28</v>
      </c>
      <c r="N138" s="230">
        <f>SUM(N139)</f>
        <v>0</v>
      </c>
      <c r="O138" s="230">
        <f>SUM(O139)</f>
        <v>28</v>
      </c>
      <c r="P138" s="230">
        <f>SUM(P139)</f>
        <v>20</v>
      </c>
      <c r="Q138" s="230">
        <f>SUM(Q139)</f>
        <v>35</v>
      </c>
    </row>
    <row r="139" spans="1:17" ht="47.25" outlineLevel="4">
      <c r="A139" s="232" t="s">
        <v>758</v>
      </c>
      <c r="B139" s="231" t="s">
        <v>859</v>
      </c>
      <c r="C139" s="231" t="s">
        <v>796</v>
      </c>
      <c r="D139" s="231" t="s">
        <v>550</v>
      </c>
      <c r="E139" s="231" t="s">
        <v>369</v>
      </c>
      <c r="F139" s="231"/>
      <c r="G139" s="231"/>
      <c r="H139" s="231"/>
      <c r="I139" s="231"/>
      <c r="J139" s="230">
        <v>28</v>
      </c>
      <c r="K139" s="230">
        <v>28</v>
      </c>
      <c r="L139" s="230">
        <v>0</v>
      </c>
      <c r="M139" s="230">
        <v>28</v>
      </c>
      <c r="N139" s="230">
        <v>0</v>
      </c>
      <c r="O139" s="230">
        <v>28</v>
      </c>
      <c r="P139" s="230">
        <v>20</v>
      </c>
      <c r="Q139" s="230">
        <v>35</v>
      </c>
    </row>
    <row r="140" spans="1:17" ht="205.5" customHeight="1" outlineLevel="3">
      <c r="A140" s="232" t="s">
        <v>882</v>
      </c>
      <c r="B140" s="231" t="s">
        <v>859</v>
      </c>
      <c r="C140" s="231" t="s">
        <v>796</v>
      </c>
      <c r="D140" s="231" t="s">
        <v>548</v>
      </c>
      <c r="E140" s="231" t="s">
        <v>242</v>
      </c>
      <c r="F140" s="231"/>
      <c r="G140" s="231"/>
      <c r="H140" s="231"/>
      <c r="I140" s="231"/>
      <c r="J140" s="230">
        <f>SUM(J141)</f>
        <v>15</v>
      </c>
      <c r="K140" s="230">
        <f>SUM(K141)</f>
        <v>15</v>
      </c>
      <c r="L140" s="230">
        <f>SUM(L141)</f>
        <v>0</v>
      </c>
      <c r="M140" s="230">
        <f>SUM(M141)</f>
        <v>15</v>
      </c>
      <c r="N140" s="230">
        <f>SUM(N141)</f>
        <v>0</v>
      </c>
      <c r="O140" s="230">
        <f>SUM(O141)</f>
        <v>15</v>
      </c>
      <c r="P140" s="230">
        <f>SUM(P141)</f>
        <v>10</v>
      </c>
      <c r="Q140" s="230">
        <f>SUM(Q141)</f>
        <v>17</v>
      </c>
    </row>
    <row r="141" spans="1:17" ht="47.25" outlineLevel="4">
      <c r="A141" s="232" t="s">
        <v>758</v>
      </c>
      <c r="B141" s="231" t="s">
        <v>859</v>
      </c>
      <c r="C141" s="231" t="s">
        <v>796</v>
      </c>
      <c r="D141" s="231" t="s">
        <v>548</v>
      </c>
      <c r="E141" s="231" t="s">
        <v>369</v>
      </c>
      <c r="F141" s="231"/>
      <c r="G141" s="231"/>
      <c r="H141" s="231"/>
      <c r="I141" s="231"/>
      <c r="J141" s="230">
        <v>15</v>
      </c>
      <c r="K141" s="230">
        <v>15</v>
      </c>
      <c r="L141" s="230">
        <v>0</v>
      </c>
      <c r="M141" s="230">
        <v>15</v>
      </c>
      <c r="N141" s="230">
        <v>0</v>
      </c>
      <c r="O141" s="230">
        <v>15</v>
      </c>
      <c r="P141" s="230">
        <v>10</v>
      </c>
      <c r="Q141" s="230">
        <v>17</v>
      </c>
    </row>
    <row r="142" spans="1:17" ht="158.25" customHeight="1" outlineLevel="3">
      <c r="A142" s="232" t="s">
        <v>881</v>
      </c>
      <c r="B142" s="231" t="s">
        <v>859</v>
      </c>
      <c r="C142" s="231" t="s">
        <v>796</v>
      </c>
      <c r="D142" s="231" t="s">
        <v>546</v>
      </c>
      <c r="E142" s="231" t="s">
        <v>242</v>
      </c>
      <c r="F142" s="231"/>
      <c r="G142" s="231"/>
      <c r="H142" s="231"/>
      <c r="I142" s="231"/>
      <c r="J142" s="230">
        <f>SUM(J143)</f>
        <v>8</v>
      </c>
      <c r="K142" s="230">
        <f>SUM(K143)</f>
        <v>8</v>
      </c>
      <c r="L142" s="230">
        <f>SUM(L143)</f>
        <v>0</v>
      </c>
      <c r="M142" s="230">
        <f>SUM(M143)</f>
        <v>8</v>
      </c>
      <c r="N142" s="230">
        <f>SUM(N143)</f>
        <v>0</v>
      </c>
      <c r="O142" s="230">
        <f>SUM(O143)</f>
        <v>8</v>
      </c>
      <c r="P142" s="230">
        <f>SUM(P143)</f>
        <v>6</v>
      </c>
      <c r="Q142" s="230">
        <f>SUM(Q143)</f>
        <v>10</v>
      </c>
    </row>
    <row r="143" spans="1:17" ht="47.25" outlineLevel="4">
      <c r="A143" s="232" t="s">
        <v>758</v>
      </c>
      <c r="B143" s="231" t="s">
        <v>859</v>
      </c>
      <c r="C143" s="231" t="s">
        <v>796</v>
      </c>
      <c r="D143" s="231" t="s">
        <v>546</v>
      </c>
      <c r="E143" s="231" t="s">
        <v>369</v>
      </c>
      <c r="F143" s="231"/>
      <c r="G143" s="231"/>
      <c r="H143" s="231"/>
      <c r="I143" s="231"/>
      <c r="J143" s="230">
        <v>8</v>
      </c>
      <c r="K143" s="230">
        <v>8</v>
      </c>
      <c r="L143" s="230">
        <v>0</v>
      </c>
      <c r="M143" s="230">
        <v>8</v>
      </c>
      <c r="N143" s="230">
        <v>0</v>
      </c>
      <c r="O143" s="230">
        <v>8</v>
      </c>
      <c r="P143" s="230">
        <v>6</v>
      </c>
      <c r="Q143" s="230">
        <v>10</v>
      </c>
    </row>
    <row r="144" spans="1:17" ht="207.75" customHeight="1" outlineLevel="3">
      <c r="A144" s="232" t="s">
        <v>880</v>
      </c>
      <c r="B144" s="231" t="s">
        <v>859</v>
      </c>
      <c r="C144" s="231" t="s">
        <v>796</v>
      </c>
      <c r="D144" s="231" t="s">
        <v>544</v>
      </c>
      <c r="E144" s="231" t="s">
        <v>242</v>
      </c>
      <c r="F144" s="231"/>
      <c r="G144" s="231"/>
      <c r="H144" s="231"/>
      <c r="I144" s="231"/>
      <c r="J144" s="230">
        <f>SUM(J145)</f>
        <v>17</v>
      </c>
      <c r="K144" s="230">
        <f>SUM(K145)</f>
        <v>17</v>
      </c>
      <c r="L144" s="230">
        <f>SUM(L145)</f>
        <v>0</v>
      </c>
      <c r="M144" s="230">
        <f>SUM(M145)</f>
        <v>17</v>
      </c>
      <c r="N144" s="230">
        <f>SUM(N145)</f>
        <v>0</v>
      </c>
      <c r="O144" s="230">
        <f>SUM(O145)</f>
        <v>17</v>
      </c>
      <c r="P144" s="230">
        <f>SUM(P145)</f>
        <v>12</v>
      </c>
      <c r="Q144" s="230">
        <f>SUM(Q145)</f>
        <v>20</v>
      </c>
    </row>
    <row r="145" spans="1:17" ht="47.25" outlineLevel="4">
      <c r="A145" s="232" t="s">
        <v>758</v>
      </c>
      <c r="B145" s="231" t="s">
        <v>859</v>
      </c>
      <c r="C145" s="231" t="s">
        <v>796</v>
      </c>
      <c r="D145" s="231" t="s">
        <v>544</v>
      </c>
      <c r="E145" s="231" t="s">
        <v>369</v>
      </c>
      <c r="F145" s="231"/>
      <c r="G145" s="231"/>
      <c r="H145" s="231"/>
      <c r="I145" s="231"/>
      <c r="J145" s="230">
        <v>17</v>
      </c>
      <c r="K145" s="230">
        <v>17</v>
      </c>
      <c r="L145" s="230">
        <v>0</v>
      </c>
      <c r="M145" s="230">
        <v>17</v>
      </c>
      <c r="N145" s="230">
        <v>0</v>
      </c>
      <c r="O145" s="230">
        <v>17</v>
      </c>
      <c r="P145" s="230">
        <v>12</v>
      </c>
      <c r="Q145" s="230">
        <v>20</v>
      </c>
    </row>
    <row r="146" spans="1:17" ht="222.75" customHeight="1" outlineLevel="3">
      <c r="A146" s="232" t="s">
        <v>879</v>
      </c>
      <c r="B146" s="231" t="s">
        <v>859</v>
      </c>
      <c r="C146" s="231" t="s">
        <v>796</v>
      </c>
      <c r="D146" s="231" t="s">
        <v>542</v>
      </c>
      <c r="E146" s="231" t="s">
        <v>242</v>
      </c>
      <c r="F146" s="231"/>
      <c r="G146" s="231"/>
      <c r="H146" s="231"/>
      <c r="I146" s="231"/>
      <c r="J146" s="230">
        <f>SUM(J147)</f>
        <v>1</v>
      </c>
      <c r="K146" s="230">
        <f>SUM(K147)</f>
        <v>1</v>
      </c>
      <c r="L146" s="230">
        <f>SUM(L147)</f>
        <v>0</v>
      </c>
      <c r="M146" s="230">
        <f>SUM(M147)</f>
        <v>1</v>
      </c>
      <c r="N146" s="230">
        <f>SUM(N147)</f>
        <v>0</v>
      </c>
      <c r="O146" s="230">
        <f>SUM(O147)</f>
        <v>1</v>
      </c>
      <c r="P146" s="230">
        <f>SUM(P147)</f>
        <v>1</v>
      </c>
      <c r="Q146" s="230">
        <f>SUM(Q147)</f>
        <v>2</v>
      </c>
    </row>
    <row r="147" spans="1:17" ht="47.25" outlineLevel="4">
      <c r="A147" s="232" t="s">
        <v>758</v>
      </c>
      <c r="B147" s="231" t="s">
        <v>859</v>
      </c>
      <c r="C147" s="231" t="s">
        <v>796</v>
      </c>
      <c r="D147" s="231" t="s">
        <v>542</v>
      </c>
      <c r="E147" s="231" t="s">
        <v>369</v>
      </c>
      <c r="F147" s="231"/>
      <c r="G147" s="231"/>
      <c r="H147" s="231"/>
      <c r="I147" s="231"/>
      <c r="J147" s="230">
        <v>1</v>
      </c>
      <c r="K147" s="230">
        <v>1</v>
      </c>
      <c r="L147" s="230">
        <v>0</v>
      </c>
      <c r="M147" s="230">
        <v>1</v>
      </c>
      <c r="N147" s="230">
        <v>0</v>
      </c>
      <c r="O147" s="230">
        <v>1</v>
      </c>
      <c r="P147" s="230">
        <v>1</v>
      </c>
      <c r="Q147" s="230">
        <v>2</v>
      </c>
    </row>
    <row r="148" spans="1:17" ht="189.75" customHeight="1" outlineLevel="3">
      <c r="A148" s="232" t="s">
        <v>878</v>
      </c>
      <c r="B148" s="231" t="s">
        <v>859</v>
      </c>
      <c r="C148" s="231" t="s">
        <v>796</v>
      </c>
      <c r="D148" s="231" t="s">
        <v>540</v>
      </c>
      <c r="E148" s="231" t="s">
        <v>242</v>
      </c>
      <c r="F148" s="231"/>
      <c r="G148" s="231"/>
      <c r="H148" s="231"/>
      <c r="I148" s="231"/>
      <c r="J148" s="230">
        <f>SUM(J149)</f>
        <v>1</v>
      </c>
      <c r="K148" s="230">
        <f>SUM(K149)</f>
        <v>1</v>
      </c>
      <c r="L148" s="230">
        <f>SUM(L149)</f>
        <v>0</v>
      </c>
      <c r="M148" s="230">
        <f>SUM(M149)</f>
        <v>1</v>
      </c>
      <c r="N148" s="230">
        <f>SUM(N149)</f>
        <v>0</v>
      </c>
      <c r="O148" s="230">
        <f>SUM(O149)</f>
        <v>1</v>
      </c>
      <c r="P148" s="230">
        <f>SUM(P149)</f>
        <v>1</v>
      </c>
      <c r="Q148" s="230">
        <f>SUM(Q149)</f>
        <v>1</v>
      </c>
    </row>
    <row r="149" spans="1:17" ht="47.25" outlineLevel="4">
      <c r="A149" s="232" t="s">
        <v>758</v>
      </c>
      <c r="B149" s="231" t="s">
        <v>859</v>
      </c>
      <c r="C149" s="231" t="s">
        <v>796</v>
      </c>
      <c r="D149" s="231" t="s">
        <v>540</v>
      </c>
      <c r="E149" s="231" t="s">
        <v>369</v>
      </c>
      <c r="F149" s="231"/>
      <c r="G149" s="231"/>
      <c r="H149" s="231"/>
      <c r="I149" s="231"/>
      <c r="J149" s="230">
        <v>1</v>
      </c>
      <c r="K149" s="230">
        <v>1</v>
      </c>
      <c r="L149" s="230">
        <v>0</v>
      </c>
      <c r="M149" s="230">
        <v>1</v>
      </c>
      <c r="N149" s="230">
        <v>0</v>
      </c>
      <c r="O149" s="230">
        <v>1</v>
      </c>
      <c r="P149" s="230">
        <v>1</v>
      </c>
      <c r="Q149" s="230">
        <v>1</v>
      </c>
    </row>
    <row r="150" spans="1:17" ht="205.5" customHeight="1" outlineLevel="3">
      <c r="A150" s="232" t="s">
        <v>877</v>
      </c>
      <c r="B150" s="231" t="s">
        <v>859</v>
      </c>
      <c r="C150" s="231" t="s">
        <v>796</v>
      </c>
      <c r="D150" s="231" t="s">
        <v>533</v>
      </c>
      <c r="E150" s="231" t="s">
        <v>242</v>
      </c>
      <c r="F150" s="231"/>
      <c r="G150" s="231"/>
      <c r="H150" s="231"/>
      <c r="I150" s="231"/>
      <c r="J150" s="230">
        <f>SUM(J151)</f>
        <v>0</v>
      </c>
      <c r="K150" s="230">
        <f>SUM(K151)</f>
        <v>6</v>
      </c>
      <c r="L150" s="230">
        <f>SUM(L151)</f>
        <v>0</v>
      </c>
      <c r="M150" s="230">
        <f>SUM(M151)</f>
        <v>6</v>
      </c>
      <c r="N150" s="230">
        <f>SUM(N151)</f>
        <v>0</v>
      </c>
      <c r="O150" s="230">
        <f>SUM(O151)</f>
        <v>6</v>
      </c>
      <c r="P150" s="230">
        <f>SUM(P151)</f>
        <v>4</v>
      </c>
      <c r="Q150" s="230">
        <f>SUM(Q151)</f>
        <v>6</v>
      </c>
    </row>
    <row r="151" spans="1:17" ht="47.25" outlineLevel="4">
      <c r="A151" s="232" t="s">
        <v>758</v>
      </c>
      <c r="B151" s="231" t="s">
        <v>859</v>
      </c>
      <c r="C151" s="231" t="s">
        <v>796</v>
      </c>
      <c r="D151" s="231" t="s">
        <v>533</v>
      </c>
      <c r="E151" s="231" t="s">
        <v>369</v>
      </c>
      <c r="F151" s="231"/>
      <c r="G151" s="231"/>
      <c r="H151" s="231"/>
      <c r="I151" s="231"/>
      <c r="J151" s="230"/>
      <c r="K151" s="230">
        <v>6</v>
      </c>
      <c r="L151" s="230">
        <v>0</v>
      </c>
      <c r="M151" s="230">
        <v>6</v>
      </c>
      <c r="N151" s="230">
        <v>0</v>
      </c>
      <c r="O151" s="230">
        <v>6</v>
      </c>
      <c r="P151" s="230">
        <v>4</v>
      </c>
      <c r="Q151" s="230">
        <v>6</v>
      </c>
    </row>
    <row r="152" spans="1:17" ht="204" customHeight="1" outlineLevel="3">
      <c r="A152" s="232" t="s">
        <v>876</v>
      </c>
      <c r="B152" s="231" t="s">
        <v>859</v>
      </c>
      <c r="C152" s="231" t="s">
        <v>796</v>
      </c>
      <c r="D152" s="231" t="s">
        <v>531</v>
      </c>
      <c r="E152" s="231" t="s">
        <v>242</v>
      </c>
      <c r="F152" s="231"/>
      <c r="G152" s="231"/>
      <c r="H152" s="231"/>
      <c r="I152" s="231"/>
      <c r="J152" s="230">
        <f>SUM(J153)</f>
        <v>14.7</v>
      </c>
      <c r="K152" s="230">
        <f>SUM(K153)</f>
        <v>21</v>
      </c>
      <c r="L152" s="230">
        <f>SUM(L153)</f>
        <v>0</v>
      </c>
      <c r="M152" s="230">
        <f>SUM(M153)</f>
        <v>21</v>
      </c>
      <c r="N152" s="230">
        <f>SUM(N153)</f>
        <v>0</v>
      </c>
      <c r="O152" s="230">
        <f>SUM(O153)</f>
        <v>21</v>
      </c>
      <c r="P152" s="230">
        <f>SUM(P153)</f>
        <v>15</v>
      </c>
      <c r="Q152" s="230">
        <f>SUM(Q153)</f>
        <v>22</v>
      </c>
    </row>
    <row r="153" spans="1:17" ht="47.25" outlineLevel="4">
      <c r="A153" s="232" t="s">
        <v>758</v>
      </c>
      <c r="B153" s="231" t="s">
        <v>859</v>
      </c>
      <c r="C153" s="231" t="s">
        <v>796</v>
      </c>
      <c r="D153" s="231" t="s">
        <v>531</v>
      </c>
      <c r="E153" s="231" t="s">
        <v>369</v>
      </c>
      <c r="F153" s="231"/>
      <c r="G153" s="231"/>
      <c r="H153" s="231"/>
      <c r="I153" s="231"/>
      <c r="J153" s="230">
        <v>14.7</v>
      </c>
      <c r="K153" s="230">
        <v>21</v>
      </c>
      <c r="L153" s="230">
        <v>0</v>
      </c>
      <c r="M153" s="230">
        <v>21</v>
      </c>
      <c r="N153" s="230">
        <v>0</v>
      </c>
      <c r="O153" s="230">
        <v>21</v>
      </c>
      <c r="P153" s="230">
        <v>15</v>
      </c>
      <c r="Q153" s="230">
        <v>22</v>
      </c>
    </row>
    <row r="154" spans="1:17" ht="235.5" customHeight="1" outlineLevel="3">
      <c r="A154" s="232" t="s">
        <v>875</v>
      </c>
      <c r="B154" s="231" t="s">
        <v>859</v>
      </c>
      <c r="C154" s="231" t="s">
        <v>796</v>
      </c>
      <c r="D154" s="231" t="s">
        <v>529</v>
      </c>
      <c r="E154" s="231" t="s">
        <v>242</v>
      </c>
      <c r="F154" s="231"/>
      <c r="G154" s="231"/>
      <c r="H154" s="231"/>
      <c r="I154" s="231"/>
      <c r="J154" s="230">
        <f>SUM(J155)</f>
        <v>0</v>
      </c>
      <c r="K154" s="230">
        <f>SUM(K155)</f>
        <v>5</v>
      </c>
      <c r="L154" s="230">
        <f>SUM(L155)</f>
        <v>0</v>
      </c>
      <c r="M154" s="230">
        <f>SUM(M155)</f>
        <v>5</v>
      </c>
      <c r="N154" s="230">
        <f>SUM(N155)</f>
        <v>0</v>
      </c>
      <c r="O154" s="230">
        <f>SUM(O155)</f>
        <v>5</v>
      </c>
      <c r="P154" s="230">
        <f>SUM(P155)</f>
        <v>1.3</v>
      </c>
      <c r="Q154" s="230">
        <f>SUM(Q155)</f>
        <v>5.2</v>
      </c>
    </row>
    <row r="155" spans="1:17" ht="47.25" outlineLevel="4">
      <c r="A155" s="232" t="s">
        <v>758</v>
      </c>
      <c r="B155" s="231" t="s">
        <v>859</v>
      </c>
      <c r="C155" s="231" t="s">
        <v>796</v>
      </c>
      <c r="D155" s="231" t="s">
        <v>529</v>
      </c>
      <c r="E155" s="231" t="s">
        <v>369</v>
      </c>
      <c r="F155" s="231"/>
      <c r="G155" s="231"/>
      <c r="H155" s="231"/>
      <c r="I155" s="231"/>
      <c r="J155" s="230"/>
      <c r="K155" s="230">
        <v>5</v>
      </c>
      <c r="L155" s="230">
        <v>0</v>
      </c>
      <c r="M155" s="230">
        <v>5</v>
      </c>
      <c r="N155" s="230">
        <v>0</v>
      </c>
      <c r="O155" s="230">
        <v>5</v>
      </c>
      <c r="P155" s="230">
        <v>1.3</v>
      </c>
      <c r="Q155" s="230">
        <v>5.2</v>
      </c>
    </row>
    <row r="156" spans="1:17" ht="15.75" outlineLevel="1">
      <c r="A156" s="236" t="s">
        <v>783</v>
      </c>
      <c r="B156" s="235" t="s">
        <v>859</v>
      </c>
      <c r="C156" s="235" t="s">
        <v>782</v>
      </c>
      <c r="D156" s="235" t="s">
        <v>761</v>
      </c>
      <c r="E156" s="235" t="s">
        <v>242</v>
      </c>
      <c r="F156" s="231"/>
      <c r="G156" s="231"/>
      <c r="H156" s="231"/>
      <c r="I156" s="231"/>
      <c r="J156" s="239">
        <f>SUM(J157,J170,)</f>
        <v>4377.343080000001</v>
      </c>
      <c r="K156" s="239">
        <f>SUM(K157,K170,)</f>
        <v>627.9000000000001</v>
      </c>
      <c r="L156" s="239">
        <f>SUM(L157,L170,)</f>
        <v>0</v>
      </c>
      <c r="M156" s="239">
        <f>SUM(M157,M170,)</f>
        <v>627.9000000000001</v>
      </c>
      <c r="N156" s="239">
        <f>SUM(N157,N170,)</f>
        <v>0</v>
      </c>
      <c r="O156" s="239">
        <f>SUM(O157,O170,)</f>
        <v>627.9000000000001</v>
      </c>
      <c r="P156" s="234">
        <f>SUM(P157,P170,)</f>
        <v>711.3</v>
      </c>
      <c r="Q156" s="234">
        <f>SUM(Q157,Q170,)</f>
        <v>191.3</v>
      </c>
    </row>
    <row r="157" spans="1:17" ht="31.5" outlineLevel="2">
      <c r="A157" s="236" t="s">
        <v>781</v>
      </c>
      <c r="B157" s="235" t="s">
        <v>859</v>
      </c>
      <c r="C157" s="235" t="s">
        <v>777</v>
      </c>
      <c r="D157" s="235" t="s">
        <v>761</v>
      </c>
      <c r="E157" s="235" t="s">
        <v>242</v>
      </c>
      <c r="F157" s="231"/>
      <c r="G157" s="231"/>
      <c r="H157" s="231"/>
      <c r="I157" s="231"/>
      <c r="J157" s="239">
        <f>SUM(J158,J160,J162,J164,J166,J168)</f>
        <v>4204.04308</v>
      </c>
      <c r="K157" s="239">
        <f>SUM(K158,K160,K162,K164,K166,K168)</f>
        <v>454.6</v>
      </c>
      <c r="L157" s="239">
        <f>SUM(L158,L160,L162,L164,L166,L168)</f>
        <v>0</v>
      </c>
      <c r="M157" s="239">
        <f>SUM(M158,M160,M162,M164,M166,M168)</f>
        <v>454.6</v>
      </c>
      <c r="N157" s="239">
        <f>SUM(N158,N160,N162,N164,N166,N168)</f>
        <v>0</v>
      </c>
      <c r="O157" s="239">
        <f>SUM(O158,O160,O162,O164,O166,O168)</f>
        <v>454.6</v>
      </c>
      <c r="P157" s="234">
        <f>SUM(P158,P160,P162,P164,P166,P168)</f>
        <v>538</v>
      </c>
      <c r="Q157" s="234">
        <f>SUM(Q158,Q160,Q162,Q164,Q166,Q168)</f>
        <v>18</v>
      </c>
    </row>
    <row r="158" spans="1:17" ht="220.5" customHeight="1" outlineLevel="2">
      <c r="A158" s="232" t="s">
        <v>874</v>
      </c>
      <c r="B158" s="231" t="s">
        <v>859</v>
      </c>
      <c r="C158" s="231" t="s">
        <v>777</v>
      </c>
      <c r="D158" s="231" t="s">
        <v>618</v>
      </c>
      <c r="E158" s="231" t="s">
        <v>242</v>
      </c>
      <c r="F158" s="231"/>
      <c r="G158" s="231"/>
      <c r="H158" s="231"/>
      <c r="I158" s="231"/>
      <c r="J158" s="238">
        <f>SUM(J159)</f>
        <v>1369.1385</v>
      </c>
      <c r="K158" s="238">
        <f>SUM(K159)</f>
        <v>0</v>
      </c>
      <c r="L158" s="238">
        <f>SUM(L159)</f>
        <v>0</v>
      </c>
      <c r="M158" s="238">
        <f>SUM(M159)</f>
        <v>0</v>
      </c>
      <c r="N158" s="238">
        <f>SUM(N159)</f>
        <v>0</v>
      </c>
      <c r="O158" s="238">
        <f>SUM(O159)</f>
        <v>0</v>
      </c>
      <c r="P158" s="230">
        <f>SUM(P159)</f>
        <v>0</v>
      </c>
      <c r="Q158" s="230">
        <f>SUM(Q159)</f>
        <v>0</v>
      </c>
    </row>
    <row r="159" spans="1:17" ht="31.5" outlineLevel="2">
      <c r="A159" s="232" t="s">
        <v>606</v>
      </c>
      <c r="B159" s="231" t="s">
        <v>859</v>
      </c>
      <c r="C159" s="231" t="s">
        <v>777</v>
      </c>
      <c r="D159" s="231" t="s">
        <v>618</v>
      </c>
      <c r="E159" s="231" t="s">
        <v>459</v>
      </c>
      <c r="F159" s="231"/>
      <c r="G159" s="231"/>
      <c r="H159" s="231"/>
      <c r="I159" s="231"/>
      <c r="J159" s="238">
        <v>1369.1385</v>
      </c>
      <c r="K159" s="239"/>
      <c r="L159" s="239"/>
      <c r="M159" s="239"/>
      <c r="N159" s="239"/>
      <c r="O159" s="239"/>
      <c r="P159" s="234"/>
      <c r="Q159" s="234"/>
    </row>
    <row r="160" spans="1:17" ht="206.25" customHeight="1" outlineLevel="3">
      <c r="A160" s="232" t="s">
        <v>873</v>
      </c>
      <c r="B160" s="231" t="s">
        <v>859</v>
      </c>
      <c r="C160" s="231" t="s">
        <v>777</v>
      </c>
      <c r="D160" s="231" t="s">
        <v>616</v>
      </c>
      <c r="E160" s="231" t="s">
        <v>242</v>
      </c>
      <c r="F160" s="231"/>
      <c r="G160" s="231"/>
      <c r="H160" s="231"/>
      <c r="I160" s="231"/>
      <c r="J160" s="238">
        <f>SUM(J161)</f>
        <v>852.97246</v>
      </c>
      <c r="K160" s="230">
        <f>SUM(K161)</f>
        <v>323.2</v>
      </c>
      <c r="L160" s="230">
        <f>SUM(L161)</f>
        <v>0</v>
      </c>
      <c r="M160" s="230">
        <f>SUM(M161)</f>
        <v>323.2</v>
      </c>
      <c r="N160" s="230">
        <f>SUM(N161)</f>
        <v>0</v>
      </c>
      <c r="O160" s="230">
        <f>SUM(O161)</f>
        <v>323.2</v>
      </c>
      <c r="P160" s="230">
        <f>SUM(P161)</f>
        <v>401.2</v>
      </c>
      <c r="Q160" s="230">
        <f>SUM(Q161)</f>
        <v>0</v>
      </c>
    </row>
    <row r="161" spans="1:17" ht="31.5" outlineLevel="4">
      <c r="A161" s="232" t="s">
        <v>774</v>
      </c>
      <c r="B161" s="231" t="s">
        <v>859</v>
      </c>
      <c r="C161" s="231" t="s">
        <v>777</v>
      </c>
      <c r="D161" s="231" t="s">
        <v>616</v>
      </c>
      <c r="E161" s="231" t="s">
        <v>459</v>
      </c>
      <c r="F161" s="231"/>
      <c r="G161" s="231"/>
      <c r="H161" s="231"/>
      <c r="I161" s="231"/>
      <c r="J161" s="238">
        <v>852.97246</v>
      </c>
      <c r="K161" s="230">
        <v>323.2</v>
      </c>
      <c r="L161" s="230">
        <v>0</v>
      </c>
      <c r="M161" s="230">
        <v>323.2</v>
      </c>
      <c r="N161" s="230">
        <v>0</v>
      </c>
      <c r="O161" s="230">
        <v>323.2</v>
      </c>
      <c r="P161" s="230">
        <v>401.2</v>
      </c>
      <c r="Q161" s="230">
        <v>0</v>
      </c>
    </row>
    <row r="162" spans="1:17" ht="205.5" customHeight="1" outlineLevel="4">
      <c r="A162" s="232" t="s">
        <v>872</v>
      </c>
      <c r="B162" s="231" t="s">
        <v>859</v>
      </c>
      <c r="C162" s="231" t="s">
        <v>777</v>
      </c>
      <c r="D162" s="231" t="s">
        <v>613</v>
      </c>
      <c r="E162" s="231" t="s">
        <v>242</v>
      </c>
      <c r="F162" s="231"/>
      <c r="G162" s="231"/>
      <c r="H162" s="231"/>
      <c r="I162" s="231"/>
      <c r="J162" s="238">
        <f>SUM(J163)</f>
        <v>1593.69462</v>
      </c>
      <c r="K162" s="238">
        <f>SUM(K163)</f>
        <v>0</v>
      </c>
      <c r="L162" s="238">
        <f>SUM(L163)</f>
        <v>0</v>
      </c>
      <c r="M162" s="238">
        <f>SUM(M163)</f>
        <v>0</v>
      </c>
      <c r="N162" s="238">
        <f>SUM(N163)</f>
        <v>0</v>
      </c>
      <c r="O162" s="238">
        <f>SUM(O163)</f>
        <v>0</v>
      </c>
      <c r="P162" s="230">
        <f>SUM(P163)</f>
        <v>0</v>
      </c>
      <c r="Q162" s="230">
        <f>SUM(Q163)</f>
        <v>0</v>
      </c>
    </row>
    <row r="163" spans="1:17" ht="31.5" outlineLevel="4">
      <c r="A163" s="232" t="s">
        <v>606</v>
      </c>
      <c r="B163" s="231" t="s">
        <v>859</v>
      </c>
      <c r="C163" s="231" t="s">
        <v>777</v>
      </c>
      <c r="D163" s="231" t="s">
        <v>613</v>
      </c>
      <c r="E163" s="231" t="s">
        <v>459</v>
      </c>
      <c r="F163" s="231"/>
      <c r="G163" s="231"/>
      <c r="H163" s="231"/>
      <c r="I163" s="231"/>
      <c r="J163" s="238">
        <v>1593.69462</v>
      </c>
      <c r="K163" s="230"/>
      <c r="L163" s="230"/>
      <c r="M163" s="230"/>
      <c r="N163" s="230"/>
      <c r="O163" s="230"/>
      <c r="P163" s="230"/>
      <c r="Q163" s="230"/>
    </row>
    <row r="164" spans="1:17" ht="300.75" customHeight="1" outlineLevel="3">
      <c r="A164" s="232" t="s">
        <v>871</v>
      </c>
      <c r="B164" s="231" t="s">
        <v>859</v>
      </c>
      <c r="C164" s="231" t="s">
        <v>777</v>
      </c>
      <c r="D164" s="231" t="s">
        <v>609</v>
      </c>
      <c r="E164" s="231" t="s">
        <v>242</v>
      </c>
      <c r="F164" s="231"/>
      <c r="G164" s="231"/>
      <c r="H164" s="231"/>
      <c r="I164" s="231"/>
      <c r="J164" s="230">
        <f>SUM(J165)</f>
        <v>108</v>
      </c>
      <c r="K164" s="230">
        <f>SUM(K165)</f>
        <v>113.4</v>
      </c>
      <c r="L164" s="230">
        <f>SUM(L165)</f>
        <v>0</v>
      </c>
      <c r="M164" s="230">
        <f>SUM(M165)</f>
        <v>113.4</v>
      </c>
      <c r="N164" s="230">
        <f>SUM(N165)</f>
        <v>0</v>
      </c>
      <c r="O164" s="230">
        <f>SUM(O165)</f>
        <v>113.4</v>
      </c>
      <c r="P164" s="230">
        <f>SUM(P165)</f>
        <v>118.8</v>
      </c>
      <c r="Q164" s="230">
        <f>SUM(Q165)</f>
        <v>0</v>
      </c>
    </row>
    <row r="165" spans="1:17" ht="31.5" outlineLevel="4">
      <c r="A165" s="232" t="s">
        <v>774</v>
      </c>
      <c r="B165" s="231" t="s">
        <v>859</v>
      </c>
      <c r="C165" s="231" t="s">
        <v>777</v>
      </c>
      <c r="D165" s="231" t="s">
        <v>609</v>
      </c>
      <c r="E165" s="231" t="s">
        <v>459</v>
      </c>
      <c r="F165" s="231"/>
      <c r="G165" s="231"/>
      <c r="H165" s="231"/>
      <c r="I165" s="231"/>
      <c r="J165" s="230">
        <v>108</v>
      </c>
      <c r="K165" s="230">
        <v>113.4</v>
      </c>
      <c r="L165" s="230">
        <v>0</v>
      </c>
      <c r="M165" s="230">
        <v>113.4</v>
      </c>
      <c r="N165" s="230">
        <v>0</v>
      </c>
      <c r="O165" s="230">
        <v>113.4</v>
      </c>
      <c r="P165" s="230">
        <v>118.8</v>
      </c>
      <c r="Q165" s="230">
        <v>0</v>
      </c>
    </row>
    <row r="166" spans="1:17" ht="299.25" customHeight="1" outlineLevel="4">
      <c r="A166" s="232" t="s">
        <v>870</v>
      </c>
      <c r="B166" s="231" t="s">
        <v>859</v>
      </c>
      <c r="C166" s="231" t="s">
        <v>777</v>
      </c>
      <c r="D166" s="231" t="s">
        <v>605</v>
      </c>
      <c r="E166" s="231" t="s">
        <v>242</v>
      </c>
      <c r="F166" s="231"/>
      <c r="G166" s="231"/>
      <c r="H166" s="231"/>
      <c r="I166" s="231"/>
      <c r="J166" s="241">
        <f>SUM(J167)</f>
        <v>262.2375</v>
      </c>
      <c r="K166" s="230">
        <f>SUM(K167)</f>
        <v>0</v>
      </c>
      <c r="L166" s="230">
        <f>SUM(L167)</f>
        <v>0</v>
      </c>
      <c r="M166" s="230">
        <f>SUM(M167)</f>
        <v>0</v>
      </c>
      <c r="N166" s="230">
        <f>SUM(N167)</f>
        <v>0</v>
      </c>
      <c r="O166" s="230">
        <f>SUM(O167)</f>
        <v>0</v>
      </c>
      <c r="P166" s="230">
        <f>SUM(P167)</f>
        <v>0</v>
      </c>
      <c r="Q166" s="230">
        <f>SUM(Q167)</f>
        <v>0</v>
      </c>
    </row>
    <row r="167" spans="1:17" ht="31.5" outlineLevel="4">
      <c r="A167" s="232" t="s">
        <v>606</v>
      </c>
      <c r="B167" s="231" t="s">
        <v>859</v>
      </c>
      <c r="C167" s="231" t="s">
        <v>777</v>
      </c>
      <c r="D167" s="231" t="s">
        <v>605</v>
      </c>
      <c r="E167" s="231" t="s">
        <v>459</v>
      </c>
      <c r="F167" s="231"/>
      <c r="G167" s="231"/>
      <c r="H167" s="231"/>
      <c r="I167" s="231"/>
      <c r="J167" s="241">
        <v>262.2375</v>
      </c>
      <c r="K167" s="230"/>
      <c r="L167" s="230"/>
      <c r="M167" s="230"/>
      <c r="N167" s="230"/>
      <c r="O167" s="230"/>
      <c r="P167" s="230"/>
      <c r="Q167" s="230"/>
    </row>
    <row r="168" spans="1:17" ht="225" customHeight="1" outlineLevel="3">
      <c r="A168" s="232" t="s">
        <v>780</v>
      </c>
      <c r="B168" s="231" t="s">
        <v>859</v>
      </c>
      <c r="C168" s="231" t="s">
        <v>777</v>
      </c>
      <c r="D168" s="231" t="s">
        <v>525</v>
      </c>
      <c r="E168" s="231" t="s">
        <v>242</v>
      </c>
      <c r="F168" s="231"/>
      <c r="G168" s="231"/>
      <c r="H168" s="231"/>
      <c r="I168" s="231"/>
      <c r="J168" s="230">
        <f>SUM(J169)</f>
        <v>18</v>
      </c>
      <c r="K168" s="230">
        <f>SUM(K169)</f>
        <v>18</v>
      </c>
      <c r="L168" s="230">
        <f>SUM(L169)</f>
        <v>0</v>
      </c>
      <c r="M168" s="230">
        <f>SUM(M169)</f>
        <v>18</v>
      </c>
      <c r="N168" s="230">
        <f>SUM(N169)</f>
        <v>0</v>
      </c>
      <c r="O168" s="230">
        <f>SUM(O169)</f>
        <v>18</v>
      </c>
      <c r="P168" s="230">
        <f>SUM(P169)</f>
        <v>18</v>
      </c>
      <c r="Q168" s="230">
        <f>SUM(Q169)</f>
        <v>18</v>
      </c>
    </row>
    <row r="169" spans="1:17" ht="31.5" outlineLevel="4">
      <c r="A169" s="232" t="s">
        <v>774</v>
      </c>
      <c r="B169" s="231" t="s">
        <v>859</v>
      </c>
      <c r="C169" s="231" t="s">
        <v>777</v>
      </c>
      <c r="D169" s="231" t="s">
        <v>525</v>
      </c>
      <c r="E169" s="231" t="s">
        <v>459</v>
      </c>
      <c r="F169" s="231"/>
      <c r="G169" s="231"/>
      <c r="H169" s="231"/>
      <c r="I169" s="231"/>
      <c r="J169" s="230">
        <v>18</v>
      </c>
      <c r="K169" s="230">
        <v>18</v>
      </c>
      <c r="L169" s="230">
        <v>0</v>
      </c>
      <c r="M169" s="230">
        <v>18</v>
      </c>
      <c r="N169" s="230">
        <v>0</v>
      </c>
      <c r="O169" s="230">
        <v>18</v>
      </c>
      <c r="P169" s="230">
        <v>18</v>
      </c>
      <c r="Q169" s="230">
        <v>18</v>
      </c>
    </row>
    <row r="170" spans="1:17" ht="31.5" outlineLevel="2">
      <c r="A170" s="236" t="s">
        <v>869</v>
      </c>
      <c r="B170" s="235" t="s">
        <v>859</v>
      </c>
      <c r="C170" s="235" t="s">
        <v>867</v>
      </c>
      <c r="D170" s="235" t="s">
        <v>761</v>
      </c>
      <c r="E170" s="235" t="s">
        <v>242</v>
      </c>
      <c r="F170" s="231"/>
      <c r="G170" s="231"/>
      <c r="H170" s="231"/>
      <c r="I170" s="231"/>
      <c r="J170" s="234">
        <f>SUM(J171)</f>
        <v>173.3</v>
      </c>
      <c r="K170" s="234">
        <f>SUM(K171)</f>
        <v>173.3</v>
      </c>
      <c r="L170" s="234">
        <f>SUM(L171)</f>
        <v>0</v>
      </c>
      <c r="M170" s="234">
        <f>SUM(M171)</f>
        <v>173.3</v>
      </c>
      <c r="N170" s="234">
        <f>SUM(N171)</f>
        <v>0</v>
      </c>
      <c r="O170" s="234">
        <f>SUM(O171)</f>
        <v>173.3</v>
      </c>
      <c r="P170" s="234">
        <f>SUM(P171)</f>
        <v>173.3</v>
      </c>
      <c r="Q170" s="234">
        <f>SUM(Q171)</f>
        <v>173.3</v>
      </c>
    </row>
    <row r="171" spans="1:17" ht="141.75" outlineLevel="3">
      <c r="A171" s="232" t="s">
        <v>868</v>
      </c>
      <c r="B171" s="231" t="s">
        <v>859</v>
      </c>
      <c r="C171" s="231" t="s">
        <v>867</v>
      </c>
      <c r="D171" s="231" t="s">
        <v>407</v>
      </c>
      <c r="E171" s="231" t="s">
        <v>242</v>
      </c>
      <c r="F171" s="231"/>
      <c r="G171" s="231"/>
      <c r="H171" s="231"/>
      <c r="I171" s="231"/>
      <c r="J171" s="230">
        <f>SUM(J172)</f>
        <v>173.3</v>
      </c>
      <c r="K171" s="230">
        <f>SUM(K172)</f>
        <v>173.3</v>
      </c>
      <c r="L171" s="230">
        <f>SUM(L172)</f>
        <v>0</v>
      </c>
      <c r="M171" s="230">
        <f>SUM(M172)</f>
        <v>173.3</v>
      </c>
      <c r="N171" s="230">
        <f>SUM(N172)</f>
        <v>0</v>
      </c>
      <c r="O171" s="230">
        <f>SUM(O172)</f>
        <v>173.3</v>
      </c>
      <c r="P171" s="230">
        <f>SUM(P172)</f>
        <v>173.3</v>
      </c>
      <c r="Q171" s="230">
        <f>SUM(Q172)</f>
        <v>173.3</v>
      </c>
    </row>
    <row r="172" spans="1:17" ht="65.25" customHeight="1" outlineLevel="4">
      <c r="A172" s="232" t="s">
        <v>779</v>
      </c>
      <c r="B172" s="231" t="s">
        <v>859</v>
      </c>
      <c r="C172" s="231" t="s">
        <v>867</v>
      </c>
      <c r="D172" s="231" t="s">
        <v>407</v>
      </c>
      <c r="E172" s="231" t="s">
        <v>366</v>
      </c>
      <c r="F172" s="231"/>
      <c r="G172" s="231"/>
      <c r="H172" s="231"/>
      <c r="I172" s="231"/>
      <c r="J172" s="230">
        <v>173.3</v>
      </c>
      <c r="K172" s="230">
        <v>173.3</v>
      </c>
      <c r="L172" s="230">
        <v>0</v>
      </c>
      <c r="M172" s="230">
        <v>173.3</v>
      </c>
      <c r="N172" s="230">
        <v>0</v>
      </c>
      <c r="O172" s="230">
        <v>173.3</v>
      </c>
      <c r="P172" s="230">
        <v>173.3</v>
      </c>
      <c r="Q172" s="230">
        <v>173.3</v>
      </c>
    </row>
    <row r="173" spans="1:17" ht="31.5" outlineLevel="1">
      <c r="A173" s="236" t="s">
        <v>866</v>
      </c>
      <c r="B173" s="235" t="s">
        <v>859</v>
      </c>
      <c r="C173" s="235" t="s">
        <v>865</v>
      </c>
      <c r="D173" s="235" t="s">
        <v>761</v>
      </c>
      <c r="E173" s="235" t="s">
        <v>242</v>
      </c>
      <c r="F173" s="231"/>
      <c r="G173" s="231"/>
      <c r="H173" s="231"/>
      <c r="I173" s="231"/>
      <c r="J173" s="234">
        <v>2437.8</v>
      </c>
      <c r="K173" s="234">
        <v>2437.8</v>
      </c>
      <c r="L173" s="234">
        <v>0</v>
      </c>
      <c r="M173" s="234">
        <v>2437.8</v>
      </c>
      <c r="N173" s="234">
        <v>0</v>
      </c>
      <c r="O173" s="234">
        <v>2437.8</v>
      </c>
      <c r="P173" s="234">
        <v>2254.5</v>
      </c>
      <c r="Q173" s="234">
        <v>2519.4</v>
      </c>
    </row>
    <row r="174" spans="1:17" ht="15.75" outlineLevel="2">
      <c r="A174" s="236" t="s">
        <v>864</v>
      </c>
      <c r="B174" s="235" t="s">
        <v>859</v>
      </c>
      <c r="C174" s="235" t="s">
        <v>858</v>
      </c>
      <c r="D174" s="235" t="s">
        <v>761</v>
      </c>
      <c r="E174" s="235" t="s">
        <v>242</v>
      </c>
      <c r="F174" s="231"/>
      <c r="G174" s="231"/>
      <c r="H174" s="231"/>
      <c r="I174" s="231"/>
      <c r="J174" s="234">
        <f>SUM(J175,J177,J179,J181)</f>
        <v>2437.8</v>
      </c>
      <c r="K174" s="234">
        <f>SUM(K175,K177,K179,K181)</f>
        <v>2437.8</v>
      </c>
      <c r="L174" s="234">
        <f>SUM(L175,L177,L179,L181)</f>
        <v>0</v>
      </c>
      <c r="M174" s="234">
        <f>SUM(M175,M177,M179,M181)</f>
        <v>2437.8</v>
      </c>
      <c r="N174" s="234">
        <f>SUM(N175,N177,N179,N181)</f>
        <v>0</v>
      </c>
      <c r="O174" s="234">
        <f>SUM(O175,O177,O179,O181)</f>
        <v>2437.8</v>
      </c>
      <c r="P174" s="234">
        <f>SUM(P175,P177,P179,P181)</f>
        <v>2254.5</v>
      </c>
      <c r="Q174" s="234">
        <f>SUM(Q175,Q177,Q179,Q181)</f>
        <v>2519.4</v>
      </c>
    </row>
    <row r="175" spans="1:17" ht="191.25" customHeight="1" outlineLevel="3">
      <c r="A175" s="232" t="s">
        <v>863</v>
      </c>
      <c r="B175" s="231" t="s">
        <v>859</v>
      </c>
      <c r="C175" s="231" t="s">
        <v>858</v>
      </c>
      <c r="D175" s="231" t="s">
        <v>564</v>
      </c>
      <c r="E175" s="231" t="s">
        <v>242</v>
      </c>
      <c r="F175" s="231"/>
      <c r="G175" s="231"/>
      <c r="H175" s="231"/>
      <c r="I175" s="231"/>
      <c r="J175" s="230">
        <f>SUM(J176)</f>
        <v>2042.8</v>
      </c>
      <c r="K175" s="230">
        <f>SUM(K176)</f>
        <v>2042.8</v>
      </c>
      <c r="L175" s="230">
        <f>SUM(L176)</f>
        <v>0</v>
      </c>
      <c r="M175" s="230">
        <f>SUM(M176)</f>
        <v>2042.8</v>
      </c>
      <c r="N175" s="230">
        <f>SUM(N176)</f>
        <v>0</v>
      </c>
      <c r="O175" s="230">
        <f>SUM(O176)</f>
        <v>2042.8</v>
      </c>
      <c r="P175" s="230">
        <f>SUM(P176)</f>
        <v>1954.5</v>
      </c>
      <c r="Q175" s="230">
        <f>SUM(Q176)</f>
        <v>2103.4</v>
      </c>
    </row>
    <row r="176" spans="1:17" ht="63.75" customHeight="1" outlineLevel="4">
      <c r="A176" s="232" t="s">
        <v>779</v>
      </c>
      <c r="B176" s="231" t="s">
        <v>859</v>
      </c>
      <c r="C176" s="231" t="s">
        <v>858</v>
      </c>
      <c r="D176" s="231" t="s">
        <v>564</v>
      </c>
      <c r="E176" s="231" t="s">
        <v>366</v>
      </c>
      <c r="F176" s="231"/>
      <c r="G176" s="231"/>
      <c r="H176" s="231"/>
      <c r="I176" s="231"/>
      <c r="J176" s="230">
        <v>2042.8</v>
      </c>
      <c r="K176" s="230">
        <v>2042.8</v>
      </c>
      <c r="L176" s="230">
        <v>0</v>
      </c>
      <c r="M176" s="230">
        <v>2042.8</v>
      </c>
      <c r="N176" s="230">
        <v>0</v>
      </c>
      <c r="O176" s="230">
        <v>2042.8</v>
      </c>
      <c r="P176" s="230">
        <v>1954.5</v>
      </c>
      <c r="Q176" s="230">
        <v>2103.4</v>
      </c>
    </row>
    <row r="177" spans="1:17" ht="220.5" customHeight="1" outlineLevel="3">
      <c r="A177" s="232" t="s">
        <v>862</v>
      </c>
      <c r="B177" s="231" t="s">
        <v>859</v>
      </c>
      <c r="C177" s="231" t="s">
        <v>858</v>
      </c>
      <c r="D177" s="231" t="s">
        <v>562</v>
      </c>
      <c r="E177" s="231" t="s">
        <v>242</v>
      </c>
      <c r="F177" s="231"/>
      <c r="G177" s="231"/>
      <c r="H177" s="231"/>
      <c r="I177" s="231"/>
      <c r="J177" s="230">
        <f>SUM(J178)</f>
        <v>140</v>
      </c>
      <c r="K177" s="230">
        <f>SUM(K178)</f>
        <v>140</v>
      </c>
      <c r="L177" s="230">
        <f>SUM(L178)</f>
        <v>0</v>
      </c>
      <c r="M177" s="230">
        <f>SUM(M178)</f>
        <v>140</v>
      </c>
      <c r="N177" s="230">
        <f>SUM(N178)</f>
        <v>0</v>
      </c>
      <c r="O177" s="230">
        <f>SUM(O178)</f>
        <v>140</v>
      </c>
      <c r="P177" s="230">
        <f>SUM(P178)</f>
        <v>140</v>
      </c>
      <c r="Q177" s="230">
        <f>SUM(Q178)</f>
        <v>126</v>
      </c>
    </row>
    <row r="178" spans="1:17" ht="66" customHeight="1" outlineLevel="4">
      <c r="A178" s="232" t="s">
        <v>779</v>
      </c>
      <c r="B178" s="231" t="s">
        <v>859</v>
      </c>
      <c r="C178" s="231" t="s">
        <v>858</v>
      </c>
      <c r="D178" s="231" t="s">
        <v>562</v>
      </c>
      <c r="E178" s="231" t="s">
        <v>366</v>
      </c>
      <c r="F178" s="231"/>
      <c r="G178" s="231"/>
      <c r="H178" s="231"/>
      <c r="I178" s="231"/>
      <c r="J178" s="230">
        <v>140</v>
      </c>
      <c r="K178" s="230">
        <v>140</v>
      </c>
      <c r="L178" s="230">
        <v>0</v>
      </c>
      <c r="M178" s="230">
        <v>140</v>
      </c>
      <c r="N178" s="230">
        <v>0</v>
      </c>
      <c r="O178" s="230">
        <v>140</v>
      </c>
      <c r="P178" s="230">
        <v>140</v>
      </c>
      <c r="Q178" s="230">
        <v>126</v>
      </c>
    </row>
    <row r="179" spans="1:17" ht="189.75" customHeight="1" outlineLevel="3">
      <c r="A179" s="232" t="s">
        <v>861</v>
      </c>
      <c r="B179" s="231" t="s">
        <v>859</v>
      </c>
      <c r="C179" s="231" t="s">
        <v>858</v>
      </c>
      <c r="D179" s="231" t="s">
        <v>560</v>
      </c>
      <c r="E179" s="231" t="s">
        <v>242</v>
      </c>
      <c r="F179" s="231"/>
      <c r="G179" s="231"/>
      <c r="H179" s="231"/>
      <c r="I179" s="231"/>
      <c r="J179" s="230">
        <f>SUM(J180)</f>
        <v>5</v>
      </c>
      <c r="K179" s="230">
        <f>SUM(K180)</f>
        <v>5</v>
      </c>
      <c r="L179" s="230">
        <f>SUM(L180)</f>
        <v>0</v>
      </c>
      <c r="M179" s="230">
        <f>SUM(M180)</f>
        <v>5</v>
      </c>
      <c r="N179" s="230">
        <f>SUM(N180)</f>
        <v>0</v>
      </c>
      <c r="O179" s="230">
        <f>SUM(O180)</f>
        <v>5</v>
      </c>
      <c r="P179" s="230">
        <f>SUM(P180)</f>
        <v>0</v>
      </c>
      <c r="Q179" s="230">
        <f>SUM(Q180)</f>
        <v>0</v>
      </c>
    </row>
    <row r="180" spans="1:17" ht="62.25" customHeight="1" outlineLevel="4">
      <c r="A180" s="232" t="s">
        <v>779</v>
      </c>
      <c r="B180" s="231" t="s">
        <v>859</v>
      </c>
      <c r="C180" s="231" t="s">
        <v>858</v>
      </c>
      <c r="D180" s="231" t="s">
        <v>560</v>
      </c>
      <c r="E180" s="231" t="s">
        <v>366</v>
      </c>
      <c r="F180" s="231"/>
      <c r="G180" s="231"/>
      <c r="H180" s="231"/>
      <c r="I180" s="231"/>
      <c r="J180" s="230">
        <v>5</v>
      </c>
      <c r="K180" s="230">
        <v>5</v>
      </c>
      <c r="L180" s="230">
        <v>0</v>
      </c>
      <c r="M180" s="230">
        <v>5</v>
      </c>
      <c r="N180" s="230">
        <v>0</v>
      </c>
      <c r="O180" s="230">
        <v>5</v>
      </c>
      <c r="P180" s="230">
        <v>0</v>
      </c>
      <c r="Q180" s="230">
        <v>0</v>
      </c>
    </row>
    <row r="181" spans="1:17" ht="176.25" customHeight="1" outlineLevel="3">
      <c r="A181" s="232" t="s">
        <v>860</v>
      </c>
      <c r="B181" s="231" t="s">
        <v>859</v>
      </c>
      <c r="C181" s="231" t="s">
        <v>858</v>
      </c>
      <c r="D181" s="231" t="s">
        <v>558</v>
      </c>
      <c r="E181" s="231" t="s">
        <v>242</v>
      </c>
      <c r="F181" s="231"/>
      <c r="G181" s="231"/>
      <c r="H181" s="231"/>
      <c r="I181" s="231"/>
      <c r="J181" s="230">
        <f>SUM(J182)</f>
        <v>250</v>
      </c>
      <c r="K181" s="230">
        <f>SUM(K182)</f>
        <v>250</v>
      </c>
      <c r="L181" s="230">
        <f>SUM(L182)</f>
        <v>0</v>
      </c>
      <c r="M181" s="230">
        <f>SUM(M182)</f>
        <v>250</v>
      </c>
      <c r="N181" s="230">
        <f>SUM(N182)</f>
        <v>0</v>
      </c>
      <c r="O181" s="230">
        <f>SUM(O182)</f>
        <v>250</v>
      </c>
      <c r="P181" s="230">
        <f>SUM(P182)</f>
        <v>160</v>
      </c>
      <c r="Q181" s="230">
        <f>SUM(Q182)</f>
        <v>290</v>
      </c>
    </row>
    <row r="182" spans="1:17" ht="47.25" outlineLevel="4">
      <c r="A182" s="232" t="s">
        <v>758</v>
      </c>
      <c r="B182" s="231" t="s">
        <v>859</v>
      </c>
      <c r="C182" s="231" t="s">
        <v>858</v>
      </c>
      <c r="D182" s="231" t="s">
        <v>558</v>
      </c>
      <c r="E182" s="231" t="s">
        <v>369</v>
      </c>
      <c r="F182" s="231"/>
      <c r="G182" s="231"/>
      <c r="H182" s="231"/>
      <c r="I182" s="231"/>
      <c r="J182" s="230">
        <v>250</v>
      </c>
      <c r="K182" s="230">
        <v>250</v>
      </c>
      <c r="L182" s="230">
        <v>0</v>
      </c>
      <c r="M182" s="230">
        <v>250</v>
      </c>
      <c r="N182" s="230">
        <v>0</v>
      </c>
      <c r="O182" s="230">
        <v>250</v>
      </c>
      <c r="P182" s="230">
        <v>160</v>
      </c>
      <c r="Q182" s="230">
        <v>290</v>
      </c>
    </row>
    <row r="183" spans="1:17" ht="63">
      <c r="A183" s="236" t="s">
        <v>857</v>
      </c>
      <c r="B183" s="235" t="s">
        <v>845</v>
      </c>
      <c r="C183" s="235" t="s">
        <v>770</v>
      </c>
      <c r="D183" s="235" t="s">
        <v>761</v>
      </c>
      <c r="E183" s="235" t="s">
        <v>242</v>
      </c>
      <c r="F183" s="231"/>
      <c r="G183" s="231"/>
      <c r="H183" s="231"/>
      <c r="I183" s="231"/>
      <c r="J183" s="239">
        <f>SUM(J184,J201)</f>
        <v>4756.63425</v>
      </c>
      <c r="K183" s="234">
        <f>SUM(K184,K201)</f>
        <v>4567.2</v>
      </c>
      <c r="L183" s="234">
        <f>SUM(L184,L201)</f>
        <v>0</v>
      </c>
      <c r="M183" s="234">
        <f>SUM(M184,M201)</f>
        <v>4567.2</v>
      </c>
      <c r="N183" s="234">
        <f>SUM(N184,N201)</f>
        <v>0</v>
      </c>
      <c r="O183" s="234">
        <f>SUM(O184,O201)</f>
        <v>4567.2</v>
      </c>
      <c r="P183" s="234">
        <f>SUM(P184,P201)</f>
        <v>4543</v>
      </c>
      <c r="Q183" s="234">
        <f>SUM(Q184,Q201)</f>
        <v>4749.4</v>
      </c>
    </row>
    <row r="184" spans="1:17" ht="31.5" outlineLevel="1">
      <c r="A184" s="236" t="s">
        <v>769</v>
      </c>
      <c r="B184" s="235" t="s">
        <v>845</v>
      </c>
      <c r="C184" s="235" t="s">
        <v>768</v>
      </c>
      <c r="D184" s="235" t="s">
        <v>761</v>
      </c>
      <c r="E184" s="235" t="s">
        <v>242</v>
      </c>
      <c r="F184" s="231"/>
      <c r="G184" s="231"/>
      <c r="H184" s="231"/>
      <c r="I184" s="231"/>
      <c r="J184" s="239">
        <f>SUM(J185,J192)</f>
        <v>4104.13425</v>
      </c>
      <c r="K184" s="234">
        <f>SUM(K185,K192)</f>
        <v>3994.7</v>
      </c>
      <c r="L184" s="234">
        <f>SUM(L185,L192)</f>
        <v>0</v>
      </c>
      <c r="M184" s="234">
        <f>SUM(M185,M192)</f>
        <v>3994.7</v>
      </c>
      <c r="N184" s="234">
        <f>SUM(N185,N192)</f>
        <v>0</v>
      </c>
      <c r="O184" s="234">
        <f>SUM(O185,O192)</f>
        <v>3994.7</v>
      </c>
      <c r="P184" s="234">
        <f>SUM(P185,P192)</f>
        <v>3850.5</v>
      </c>
      <c r="Q184" s="234">
        <f>SUM(Q185,Q192)</f>
        <v>4056.9</v>
      </c>
    </row>
    <row r="185" spans="1:17" ht="78.75" outlineLevel="2">
      <c r="A185" s="236" t="s">
        <v>856</v>
      </c>
      <c r="B185" s="235" t="s">
        <v>845</v>
      </c>
      <c r="C185" s="235" t="s">
        <v>853</v>
      </c>
      <c r="D185" s="235" t="s">
        <v>761</v>
      </c>
      <c r="E185" s="235" t="s">
        <v>242</v>
      </c>
      <c r="F185" s="231"/>
      <c r="G185" s="231"/>
      <c r="H185" s="231"/>
      <c r="I185" s="231"/>
      <c r="J185" s="234">
        <f>SUM(J186,J190)</f>
        <v>3677.7</v>
      </c>
      <c r="K185" s="234">
        <f>SUM(K186,K190)</f>
        <v>3677.7</v>
      </c>
      <c r="L185" s="234">
        <f>SUM(L186,L190)</f>
        <v>0</v>
      </c>
      <c r="M185" s="234">
        <f>SUM(M186,M190)</f>
        <v>3677.7</v>
      </c>
      <c r="N185" s="234">
        <f>SUM(N186,N190)</f>
        <v>0</v>
      </c>
      <c r="O185" s="234">
        <f>SUM(O186,O190)</f>
        <v>3677.7</v>
      </c>
      <c r="P185" s="234">
        <f>SUM(P186,P190)</f>
        <v>3604.5</v>
      </c>
      <c r="Q185" s="234">
        <f>SUM(Q186,Q190)</f>
        <v>3701.6</v>
      </c>
    </row>
    <row r="186" spans="1:17" ht="220.5" outlineLevel="3">
      <c r="A186" s="232" t="s">
        <v>855</v>
      </c>
      <c r="B186" s="231" t="s">
        <v>845</v>
      </c>
      <c r="C186" s="231" t="s">
        <v>853</v>
      </c>
      <c r="D186" s="231" t="s">
        <v>476</v>
      </c>
      <c r="E186" s="231" t="s">
        <v>242</v>
      </c>
      <c r="F186" s="231"/>
      <c r="G186" s="231"/>
      <c r="H186" s="231"/>
      <c r="I186" s="231"/>
      <c r="J186" s="230">
        <f>SUM(J187,J188,J189)</f>
        <v>3671.7</v>
      </c>
      <c r="K186" s="230">
        <f>SUM(K187,K188,K189)</f>
        <v>3671.7</v>
      </c>
      <c r="L186" s="230">
        <f>SUM(L187,L188,L189)</f>
        <v>0</v>
      </c>
      <c r="M186" s="230">
        <f>SUM(M187,M188,M189)</f>
        <v>3671.7</v>
      </c>
      <c r="N186" s="230">
        <f>SUM(N187,N188,N189)</f>
        <v>0</v>
      </c>
      <c r="O186" s="230">
        <f>SUM(O187,O188,O189)</f>
        <v>3671.7</v>
      </c>
      <c r="P186" s="230">
        <f>SUM(P187,P188,P189)</f>
        <v>3604.5</v>
      </c>
      <c r="Q186" s="230">
        <f>SUM(Q187,Q188,Q189)</f>
        <v>3701.6</v>
      </c>
    </row>
    <row r="187" spans="1:17" ht="110.25" outlineLevel="4">
      <c r="A187" s="232" t="s">
        <v>759</v>
      </c>
      <c r="B187" s="231" t="s">
        <v>845</v>
      </c>
      <c r="C187" s="231" t="s">
        <v>853</v>
      </c>
      <c r="D187" s="231" t="s">
        <v>476</v>
      </c>
      <c r="E187" s="231" t="s">
        <v>428</v>
      </c>
      <c r="F187" s="231"/>
      <c r="G187" s="231"/>
      <c r="H187" s="231"/>
      <c r="I187" s="231"/>
      <c r="J187" s="230">
        <v>3354.5</v>
      </c>
      <c r="K187" s="230">
        <v>3354.5</v>
      </c>
      <c r="L187" s="230">
        <v>0</v>
      </c>
      <c r="M187" s="230">
        <v>3354.5</v>
      </c>
      <c r="N187" s="230">
        <v>0</v>
      </c>
      <c r="O187" s="230">
        <v>3354.5</v>
      </c>
      <c r="P187" s="230">
        <v>3351.5</v>
      </c>
      <c r="Q187" s="230">
        <v>3354.5</v>
      </c>
    </row>
    <row r="188" spans="1:17" ht="47.25" outlineLevel="4">
      <c r="A188" s="232" t="s">
        <v>758</v>
      </c>
      <c r="B188" s="231" t="s">
        <v>845</v>
      </c>
      <c r="C188" s="231" t="s">
        <v>853</v>
      </c>
      <c r="D188" s="231" t="s">
        <v>476</v>
      </c>
      <c r="E188" s="231" t="s">
        <v>369</v>
      </c>
      <c r="F188" s="231"/>
      <c r="G188" s="231"/>
      <c r="H188" s="231"/>
      <c r="I188" s="231"/>
      <c r="J188" s="230">
        <v>315.2</v>
      </c>
      <c r="K188" s="230">
        <v>315.2</v>
      </c>
      <c r="L188" s="230">
        <v>0</v>
      </c>
      <c r="M188" s="230">
        <v>315.2</v>
      </c>
      <c r="N188" s="230">
        <v>0</v>
      </c>
      <c r="O188" s="230">
        <v>315.2</v>
      </c>
      <c r="P188" s="230">
        <v>251</v>
      </c>
      <c r="Q188" s="230">
        <v>345.1</v>
      </c>
    </row>
    <row r="189" spans="1:17" ht="15.75" outlineLevel="4">
      <c r="A189" s="232" t="s">
        <v>757</v>
      </c>
      <c r="B189" s="231" t="s">
        <v>845</v>
      </c>
      <c r="C189" s="231" t="s">
        <v>853</v>
      </c>
      <c r="D189" s="231" t="s">
        <v>476</v>
      </c>
      <c r="E189" s="231" t="s">
        <v>403</v>
      </c>
      <c r="F189" s="231"/>
      <c r="G189" s="231"/>
      <c r="H189" s="231"/>
      <c r="I189" s="231"/>
      <c r="J189" s="230">
        <v>2</v>
      </c>
      <c r="K189" s="230">
        <v>2</v>
      </c>
      <c r="L189" s="230">
        <v>0</v>
      </c>
      <c r="M189" s="230">
        <v>2</v>
      </c>
      <c r="N189" s="230">
        <v>0</v>
      </c>
      <c r="O189" s="230">
        <v>2</v>
      </c>
      <c r="P189" s="230">
        <v>2</v>
      </c>
      <c r="Q189" s="230">
        <v>2</v>
      </c>
    </row>
    <row r="190" spans="1:17" ht="156.75" customHeight="1" outlineLevel="3">
      <c r="A190" s="232" t="s">
        <v>854</v>
      </c>
      <c r="B190" s="231" t="s">
        <v>845</v>
      </c>
      <c r="C190" s="231" t="s">
        <v>853</v>
      </c>
      <c r="D190" s="231" t="s">
        <v>398</v>
      </c>
      <c r="E190" s="231" t="s">
        <v>242</v>
      </c>
      <c r="F190" s="231"/>
      <c r="G190" s="231"/>
      <c r="H190" s="231"/>
      <c r="I190" s="231"/>
      <c r="J190" s="230">
        <f>SUM(J191)</f>
        <v>6</v>
      </c>
      <c r="K190" s="230">
        <f>SUM(K191)</f>
        <v>6</v>
      </c>
      <c r="L190" s="230">
        <f>SUM(L191)</f>
        <v>0</v>
      </c>
      <c r="M190" s="230">
        <f>SUM(M191)</f>
        <v>6</v>
      </c>
      <c r="N190" s="230">
        <f>SUM(N191)</f>
        <v>0</v>
      </c>
      <c r="O190" s="230">
        <f>SUM(O191)</f>
        <v>6</v>
      </c>
      <c r="P190" s="230">
        <f>SUM(P191)</f>
        <v>0</v>
      </c>
      <c r="Q190" s="230">
        <f>SUM(Q191)</f>
        <v>0</v>
      </c>
    </row>
    <row r="191" spans="1:17" ht="47.25" outlineLevel="4">
      <c r="A191" s="232" t="s">
        <v>758</v>
      </c>
      <c r="B191" s="231" t="s">
        <v>845</v>
      </c>
      <c r="C191" s="231" t="s">
        <v>853</v>
      </c>
      <c r="D191" s="231" t="s">
        <v>398</v>
      </c>
      <c r="E191" s="231" t="s">
        <v>369</v>
      </c>
      <c r="F191" s="231"/>
      <c r="G191" s="231"/>
      <c r="H191" s="231"/>
      <c r="I191" s="231"/>
      <c r="J191" s="230">
        <v>6</v>
      </c>
      <c r="K191" s="230">
        <v>6</v>
      </c>
      <c r="L191" s="230">
        <v>0</v>
      </c>
      <c r="M191" s="230">
        <v>6</v>
      </c>
      <c r="N191" s="230">
        <v>0</v>
      </c>
      <c r="O191" s="230">
        <v>6</v>
      </c>
      <c r="P191" s="230">
        <v>0</v>
      </c>
      <c r="Q191" s="230">
        <v>0</v>
      </c>
    </row>
    <row r="192" spans="1:17" ht="31.5" outlineLevel="2">
      <c r="A192" s="236" t="s">
        <v>767</v>
      </c>
      <c r="B192" s="235" t="s">
        <v>845</v>
      </c>
      <c r="C192" s="235" t="s">
        <v>765</v>
      </c>
      <c r="D192" s="235" t="s">
        <v>761</v>
      </c>
      <c r="E192" s="235" t="s">
        <v>242</v>
      </c>
      <c r="F192" s="231"/>
      <c r="G192" s="231"/>
      <c r="H192" s="231"/>
      <c r="I192" s="231"/>
      <c r="J192" s="239">
        <f>SUM(J193,J195,J197,J199)</f>
        <v>426.43424999999996</v>
      </c>
      <c r="K192" s="234">
        <f>SUM(K193,K195,K197,K199)</f>
        <v>317</v>
      </c>
      <c r="L192" s="234">
        <f>SUM(L193,L195,L197,L199)</f>
        <v>0</v>
      </c>
      <c r="M192" s="234">
        <f>SUM(M193,M195,M197,M199)</f>
        <v>317</v>
      </c>
      <c r="N192" s="234">
        <f>SUM(N193,N195,N197,N199)</f>
        <v>0</v>
      </c>
      <c r="O192" s="234">
        <f>SUM(O193,O195,O197,O199)</f>
        <v>317</v>
      </c>
      <c r="P192" s="234">
        <f>SUM(P193,P195,P197,P199)</f>
        <v>246</v>
      </c>
      <c r="Q192" s="234">
        <f>SUM(Q193,Q195,Q197,Q199)</f>
        <v>355.3</v>
      </c>
    </row>
    <row r="193" spans="1:17" ht="174.75" customHeight="1" outlineLevel="3">
      <c r="A193" s="232" t="s">
        <v>852</v>
      </c>
      <c r="B193" s="231" t="s">
        <v>845</v>
      </c>
      <c r="C193" s="231" t="s">
        <v>765</v>
      </c>
      <c r="D193" s="231" t="s">
        <v>445</v>
      </c>
      <c r="E193" s="231" t="s">
        <v>242</v>
      </c>
      <c r="F193" s="231"/>
      <c r="G193" s="231"/>
      <c r="H193" s="231"/>
      <c r="I193" s="231"/>
      <c r="J193" s="230">
        <f>SUM(J194)</f>
        <v>87</v>
      </c>
      <c r="K193" s="230">
        <f>SUM(K194)</f>
        <v>87</v>
      </c>
      <c r="L193" s="230">
        <f>SUM(L194)</f>
        <v>0</v>
      </c>
      <c r="M193" s="230">
        <f>SUM(M194)</f>
        <v>87</v>
      </c>
      <c r="N193" s="230">
        <f>SUM(N194)</f>
        <v>0</v>
      </c>
      <c r="O193" s="230">
        <f>SUM(O194)</f>
        <v>87</v>
      </c>
      <c r="P193" s="230">
        <f>SUM(P194)</f>
        <v>66.5</v>
      </c>
      <c r="Q193" s="230">
        <f>SUM(Q194)</f>
        <v>93.5</v>
      </c>
    </row>
    <row r="194" spans="1:17" ht="47.25" outlineLevel="4">
      <c r="A194" s="232" t="s">
        <v>758</v>
      </c>
      <c r="B194" s="231" t="s">
        <v>845</v>
      </c>
      <c r="C194" s="231" t="s">
        <v>765</v>
      </c>
      <c r="D194" s="231" t="s">
        <v>445</v>
      </c>
      <c r="E194" s="231" t="s">
        <v>369</v>
      </c>
      <c r="F194" s="231"/>
      <c r="G194" s="231"/>
      <c r="H194" s="231"/>
      <c r="I194" s="231"/>
      <c r="J194" s="230">
        <v>87</v>
      </c>
      <c r="K194" s="230">
        <v>87</v>
      </c>
      <c r="L194" s="230">
        <v>0</v>
      </c>
      <c r="M194" s="230">
        <v>87</v>
      </c>
      <c r="N194" s="230">
        <v>0</v>
      </c>
      <c r="O194" s="230">
        <v>87</v>
      </c>
      <c r="P194" s="230">
        <v>66.5</v>
      </c>
      <c r="Q194" s="230">
        <v>93.5</v>
      </c>
    </row>
    <row r="195" spans="1:17" ht="175.5" customHeight="1" outlineLevel="3">
      <c r="A195" s="232" t="s">
        <v>851</v>
      </c>
      <c r="B195" s="231" t="s">
        <v>845</v>
      </c>
      <c r="C195" s="231" t="s">
        <v>765</v>
      </c>
      <c r="D195" s="231" t="s">
        <v>443</v>
      </c>
      <c r="E195" s="231" t="s">
        <v>242</v>
      </c>
      <c r="F195" s="231"/>
      <c r="G195" s="231"/>
      <c r="H195" s="231"/>
      <c r="I195" s="231"/>
      <c r="J195" s="230">
        <f>SUM(J196)</f>
        <v>43</v>
      </c>
      <c r="K195" s="230">
        <f>SUM(K196)</f>
        <v>86</v>
      </c>
      <c r="L195" s="230">
        <f>SUM(L196)</f>
        <v>0</v>
      </c>
      <c r="M195" s="230">
        <f>SUM(M196)</f>
        <v>86</v>
      </c>
      <c r="N195" s="230">
        <f>SUM(N196)</f>
        <v>0</v>
      </c>
      <c r="O195" s="230">
        <f>SUM(O196)</f>
        <v>86</v>
      </c>
      <c r="P195" s="230">
        <f>SUM(P196)</f>
        <v>66.5</v>
      </c>
      <c r="Q195" s="230">
        <f>SUM(Q196)</f>
        <v>93.5</v>
      </c>
    </row>
    <row r="196" spans="1:17" ht="47.25" outlineLevel="4">
      <c r="A196" s="232" t="s">
        <v>758</v>
      </c>
      <c r="B196" s="231" t="s">
        <v>845</v>
      </c>
      <c r="C196" s="231" t="s">
        <v>765</v>
      </c>
      <c r="D196" s="231" t="s">
        <v>443</v>
      </c>
      <c r="E196" s="231" t="s">
        <v>369</v>
      </c>
      <c r="F196" s="231"/>
      <c r="G196" s="231"/>
      <c r="H196" s="231"/>
      <c r="I196" s="231"/>
      <c r="J196" s="230">
        <v>43</v>
      </c>
      <c r="K196" s="230">
        <v>86</v>
      </c>
      <c r="L196" s="230">
        <v>0</v>
      </c>
      <c r="M196" s="230">
        <v>86</v>
      </c>
      <c r="N196" s="230">
        <v>0</v>
      </c>
      <c r="O196" s="230">
        <v>86</v>
      </c>
      <c r="P196" s="230">
        <v>66.5</v>
      </c>
      <c r="Q196" s="230">
        <v>93.5</v>
      </c>
    </row>
    <row r="197" spans="1:17" ht="174.75" customHeight="1" outlineLevel="3">
      <c r="A197" s="232" t="s">
        <v>850</v>
      </c>
      <c r="B197" s="231" t="s">
        <v>845</v>
      </c>
      <c r="C197" s="231" t="s">
        <v>765</v>
      </c>
      <c r="D197" s="231" t="s">
        <v>441</v>
      </c>
      <c r="E197" s="231" t="s">
        <v>242</v>
      </c>
      <c r="F197" s="231"/>
      <c r="G197" s="231"/>
      <c r="H197" s="231"/>
      <c r="I197" s="231"/>
      <c r="J197" s="238">
        <f>SUM(J198)</f>
        <v>296.23425</v>
      </c>
      <c r="K197" s="230">
        <f>SUM(K198)</f>
        <v>144</v>
      </c>
      <c r="L197" s="230">
        <f>SUM(L198)</f>
        <v>0</v>
      </c>
      <c r="M197" s="230">
        <f>SUM(M198)</f>
        <v>144</v>
      </c>
      <c r="N197" s="230">
        <f>SUM(N198)</f>
        <v>0</v>
      </c>
      <c r="O197" s="230">
        <f>SUM(O198)</f>
        <v>144</v>
      </c>
      <c r="P197" s="230">
        <f>SUM(P198)</f>
        <v>113</v>
      </c>
      <c r="Q197" s="230">
        <f>SUM(Q198)</f>
        <v>161.7</v>
      </c>
    </row>
    <row r="198" spans="1:17" ht="47.25" outlineLevel="4">
      <c r="A198" s="232" t="s">
        <v>758</v>
      </c>
      <c r="B198" s="231" t="s">
        <v>845</v>
      </c>
      <c r="C198" s="231" t="s">
        <v>765</v>
      </c>
      <c r="D198" s="231" t="s">
        <v>441</v>
      </c>
      <c r="E198" s="231" t="s">
        <v>369</v>
      </c>
      <c r="F198" s="231"/>
      <c r="G198" s="231"/>
      <c r="H198" s="231"/>
      <c r="I198" s="231"/>
      <c r="J198" s="238">
        <v>296.23425</v>
      </c>
      <c r="K198" s="230">
        <v>144</v>
      </c>
      <c r="L198" s="230">
        <v>0</v>
      </c>
      <c r="M198" s="230">
        <v>144</v>
      </c>
      <c r="N198" s="230">
        <v>0</v>
      </c>
      <c r="O198" s="230">
        <v>144</v>
      </c>
      <c r="P198" s="230">
        <v>113</v>
      </c>
      <c r="Q198" s="230">
        <v>161.7</v>
      </c>
    </row>
    <row r="199" spans="1:17" ht="174" customHeight="1" outlineLevel="3">
      <c r="A199" s="232" t="s">
        <v>849</v>
      </c>
      <c r="B199" s="231" t="s">
        <v>845</v>
      </c>
      <c r="C199" s="231" t="s">
        <v>765</v>
      </c>
      <c r="D199" s="231" t="s">
        <v>381</v>
      </c>
      <c r="E199" s="231" t="s">
        <v>242</v>
      </c>
      <c r="F199" s="231"/>
      <c r="G199" s="231"/>
      <c r="H199" s="231"/>
      <c r="I199" s="231"/>
      <c r="J199" s="230">
        <f>SUM(J200)</f>
        <v>0.2</v>
      </c>
      <c r="K199" s="230">
        <f>SUM(K200)</f>
        <v>0</v>
      </c>
      <c r="L199" s="230">
        <f>SUM(L200)</f>
        <v>0</v>
      </c>
      <c r="M199" s="230">
        <f>SUM(M200)</f>
        <v>0</v>
      </c>
      <c r="N199" s="230">
        <f>SUM(N200)</f>
        <v>0</v>
      </c>
      <c r="O199" s="230">
        <f>SUM(O200)</f>
        <v>0</v>
      </c>
      <c r="P199" s="230">
        <f>SUM(P200)</f>
        <v>0</v>
      </c>
      <c r="Q199" s="230">
        <f>SUM(Q200)</f>
        <v>6.6</v>
      </c>
    </row>
    <row r="200" spans="1:17" ht="15.75" outlineLevel="4">
      <c r="A200" s="232" t="s">
        <v>848</v>
      </c>
      <c r="B200" s="231" t="s">
        <v>845</v>
      </c>
      <c r="C200" s="231" t="s">
        <v>765</v>
      </c>
      <c r="D200" s="231" t="s">
        <v>381</v>
      </c>
      <c r="E200" s="231" t="s">
        <v>380</v>
      </c>
      <c r="F200" s="231"/>
      <c r="G200" s="231"/>
      <c r="H200" s="231"/>
      <c r="I200" s="231"/>
      <c r="J200" s="230">
        <v>0.2</v>
      </c>
      <c r="K200" s="230">
        <v>0</v>
      </c>
      <c r="L200" s="230">
        <v>0</v>
      </c>
      <c r="M200" s="230">
        <v>0</v>
      </c>
      <c r="N200" s="230">
        <v>0</v>
      </c>
      <c r="O200" s="230">
        <v>0</v>
      </c>
      <c r="P200" s="230">
        <v>0</v>
      </c>
      <c r="Q200" s="230">
        <v>6.6</v>
      </c>
    </row>
    <row r="201" spans="1:17" ht="15.75" outlineLevel="1">
      <c r="A201" s="236" t="s">
        <v>783</v>
      </c>
      <c r="B201" s="235" t="s">
        <v>845</v>
      </c>
      <c r="C201" s="235" t="s">
        <v>782</v>
      </c>
      <c r="D201" s="235" t="s">
        <v>761</v>
      </c>
      <c r="E201" s="235" t="s">
        <v>242</v>
      </c>
      <c r="F201" s="231"/>
      <c r="G201" s="231"/>
      <c r="H201" s="231"/>
      <c r="I201" s="231"/>
      <c r="J201" s="234">
        <f>SUM(J202)</f>
        <v>652.5</v>
      </c>
      <c r="K201" s="234">
        <f>SUM(K202)</f>
        <v>572.5</v>
      </c>
      <c r="L201" s="234">
        <f>SUM(L202)</f>
        <v>0</v>
      </c>
      <c r="M201" s="234">
        <f>SUM(M202)</f>
        <v>572.5</v>
      </c>
      <c r="N201" s="234">
        <f>SUM(N202)</f>
        <v>0</v>
      </c>
      <c r="O201" s="234">
        <f>SUM(O202)</f>
        <v>572.5</v>
      </c>
      <c r="P201" s="234">
        <f>SUM(P202)</f>
        <v>692.5</v>
      </c>
      <c r="Q201" s="234">
        <f>SUM(Q202)</f>
        <v>692.5</v>
      </c>
    </row>
    <row r="202" spans="1:17" ht="15.75" outlineLevel="2">
      <c r="A202" s="236" t="s">
        <v>847</v>
      </c>
      <c r="B202" s="235" t="s">
        <v>845</v>
      </c>
      <c r="C202" s="235" t="s">
        <v>844</v>
      </c>
      <c r="D202" s="235" t="s">
        <v>761</v>
      </c>
      <c r="E202" s="235" t="s">
        <v>242</v>
      </c>
      <c r="F202" s="231"/>
      <c r="G202" s="231"/>
      <c r="H202" s="231"/>
      <c r="I202" s="231"/>
      <c r="J202" s="234">
        <f>SUM(J203)</f>
        <v>652.5</v>
      </c>
      <c r="K202" s="234">
        <f>SUM(K203)</f>
        <v>572.5</v>
      </c>
      <c r="L202" s="234">
        <f>SUM(L203)</f>
        <v>0</v>
      </c>
      <c r="M202" s="234">
        <f>SUM(M203)</f>
        <v>572.5</v>
      </c>
      <c r="N202" s="234">
        <f>SUM(N203)</f>
        <v>0</v>
      </c>
      <c r="O202" s="234">
        <f>SUM(O203)</f>
        <v>572.5</v>
      </c>
      <c r="P202" s="234">
        <f>SUM(P203)</f>
        <v>692.5</v>
      </c>
      <c r="Q202" s="234">
        <f>SUM(Q203)</f>
        <v>692.5</v>
      </c>
    </row>
    <row r="203" spans="1:17" ht="162" customHeight="1" outlineLevel="3">
      <c r="A203" s="232" t="s">
        <v>846</v>
      </c>
      <c r="B203" s="231" t="s">
        <v>845</v>
      </c>
      <c r="C203" s="231" t="s">
        <v>844</v>
      </c>
      <c r="D203" s="231" t="s">
        <v>460</v>
      </c>
      <c r="E203" s="231" t="s">
        <v>242</v>
      </c>
      <c r="F203" s="231"/>
      <c r="G203" s="231"/>
      <c r="H203" s="231"/>
      <c r="I203" s="231"/>
      <c r="J203" s="230">
        <f>SUM(J204)</f>
        <v>652.5</v>
      </c>
      <c r="K203" s="230">
        <f>SUM(K204)</f>
        <v>572.5</v>
      </c>
      <c r="L203" s="230">
        <f>SUM(L204)</f>
        <v>0</v>
      </c>
      <c r="M203" s="230">
        <f>SUM(M204)</f>
        <v>572.5</v>
      </c>
      <c r="N203" s="230">
        <f>SUM(N204)</f>
        <v>0</v>
      </c>
      <c r="O203" s="230">
        <f>SUM(O204)</f>
        <v>572.5</v>
      </c>
      <c r="P203" s="230">
        <f>SUM(P204)</f>
        <v>692.5</v>
      </c>
      <c r="Q203" s="230">
        <f>SUM(Q204)</f>
        <v>692.5</v>
      </c>
    </row>
    <row r="204" spans="1:17" ht="31.5" outlineLevel="4">
      <c r="A204" s="232" t="s">
        <v>774</v>
      </c>
      <c r="B204" s="231" t="s">
        <v>845</v>
      </c>
      <c r="C204" s="231" t="s">
        <v>844</v>
      </c>
      <c r="D204" s="231" t="s">
        <v>460</v>
      </c>
      <c r="E204" s="231" t="s">
        <v>459</v>
      </c>
      <c r="F204" s="231"/>
      <c r="G204" s="231"/>
      <c r="H204" s="231"/>
      <c r="I204" s="231"/>
      <c r="J204" s="230">
        <v>652.5</v>
      </c>
      <c r="K204" s="230">
        <v>572.5</v>
      </c>
      <c r="L204" s="230">
        <v>0</v>
      </c>
      <c r="M204" s="230">
        <v>572.5</v>
      </c>
      <c r="N204" s="230">
        <v>0</v>
      </c>
      <c r="O204" s="230">
        <v>572.5</v>
      </c>
      <c r="P204" s="230">
        <v>692.5</v>
      </c>
      <c r="Q204" s="230">
        <v>692.5</v>
      </c>
    </row>
    <row r="205" spans="1:17" ht="51" customHeight="1">
      <c r="A205" s="236" t="s">
        <v>843</v>
      </c>
      <c r="B205" s="235" t="s">
        <v>773</v>
      </c>
      <c r="C205" s="235" t="s">
        <v>770</v>
      </c>
      <c r="D205" s="235" t="s">
        <v>761</v>
      </c>
      <c r="E205" s="235" t="s">
        <v>242</v>
      </c>
      <c r="F205" s="235"/>
      <c r="G205" s="235"/>
      <c r="H205" s="235"/>
      <c r="I205" s="235"/>
      <c r="J205" s="244">
        <f>SUM(J206,J350)</f>
        <v>116722.80500000002</v>
      </c>
      <c r="K205" s="234">
        <f>SUM(K206,K350)</f>
        <v>106163.1</v>
      </c>
      <c r="L205" s="234">
        <f>SUM(L206,L350)</f>
        <v>0</v>
      </c>
      <c r="M205" s="234">
        <f>SUM(M206,M350)</f>
        <v>106163.1</v>
      </c>
      <c r="N205" s="234">
        <f>SUM(N206,N350)</f>
        <v>0</v>
      </c>
      <c r="O205" s="234">
        <f>SUM(O206,O350)</f>
        <v>106163.1</v>
      </c>
      <c r="P205" s="234">
        <f>SUM(P206,P350)</f>
        <v>108107.50000000001</v>
      </c>
      <c r="Q205" s="234">
        <f>SUM(Q206,Q350)</f>
        <v>104363.9</v>
      </c>
    </row>
    <row r="206" spans="1:17" ht="15.75" outlineLevel="1">
      <c r="A206" s="236" t="s">
        <v>842</v>
      </c>
      <c r="B206" s="235" t="s">
        <v>773</v>
      </c>
      <c r="C206" s="235" t="s">
        <v>841</v>
      </c>
      <c r="D206" s="235" t="s">
        <v>761</v>
      </c>
      <c r="E206" s="235" t="s">
        <v>242</v>
      </c>
      <c r="F206" s="231"/>
      <c r="G206" s="231"/>
      <c r="H206" s="231"/>
      <c r="I206" s="231"/>
      <c r="J206" s="244">
        <f>SUM(J207,J240,J311,J314,J327)</f>
        <v>115132.90500000003</v>
      </c>
      <c r="K206" s="234">
        <f>SUM(K207,K240,K311,K314,K327)</f>
        <v>106110.1</v>
      </c>
      <c r="L206" s="234">
        <f>SUM(L207,L240,L311,L314,L327)</f>
        <v>0</v>
      </c>
      <c r="M206" s="234">
        <f>SUM(M207,M240,M311,M314,M327)</f>
        <v>106110.1</v>
      </c>
      <c r="N206" s="234">
        <f>SUM(N207,N240,N311,N314,N327)</f>
        <v>0</v>
      </c>
      <c r="O206" s="234">
        <f>SUM(O207,O240,O311,O314,O327)</f>
        <v>106110.1</v>
      </c>
      <c r="P206" s="234">
        <f>SUM(P207,P240,P311,P314,P327)</f>
        <v>106530.30000000002</v>
      </c>
      <c r="Q206" s="234">
        <f>SUM(Q207,Q240,Q311,Q314,Q327)</f>
        <v>102793.9</v>
      </c>
    </row>
    <row r="207" spans="1:17" ht="15.75" outlineLevel="2">
      <c r="A207" s="236" t="s">
        <v>840</v>
      </c>
      <c r="B207" s="235" t="s">
        <v>773</v>
      </c>
      <c r="C207" s="235" t="s">
        <v>830</v>
      </c>
      <c r="D207" s="235" t="s">
        <v>761</v>
      </c>
      <c r="E207" s="235" t="s">
        <v>242</v>
      </c>
      <c r="F207" s="231"/>
      <c r="G207" s="231"/>
      <c r="H207" s="231"/>
      <c r="I207" s="231"/>
      <c r="J207" s="234">
        <f>SUM(J208,J212,J214,J216,J219,J221,J223,J225,J227,J230,J232,J234,J236,J238)</f>
        <v>34589.1</v>
      </c>
      <c r="K207" s="234">
        <f>SUM(K208,K212,K214,K216,K219,K221,K223,K225,K227,K230,K232,K234,K236,K238)</f>
        <v>31156.699999999997</v>
      </c>
      <c r="L207" s="234">
        <f>SUM(L208,L212,L214,L216,L219,L221,L223,L225,L227,L230,L232,L234,L236,L238)</f>
        <v>0</v>
      </c>
      <c r="M207" s="234">
        <f>SUM(M208,M212,M214,M216,M219,M221,M223,M225,M227,M230,M232,M234,M236,M238)</f>
        <v>31156.699999999997</v>
      </c>
      <c r="N207" s="234">
        <f>SUM(N208,N212,N214,N216,N219,N221,N223,N225,N227,N230,N232,N234,N236,N238)</f>
        <v>0</v>
      </c>
      <c r="O207" s="234">
        <f>SUM(O208,O212,O214,O216,O219,O221,O223,O225,O227,O230,O232,O234,O236,O238)</f>
        <v>31156.699999999997</v>
      </c>
      <c r="P207" s="234">
        <f>SUM(P208,P212,P214,P216,P219,P221,P223,P225,P227,P230,P232,P234,P236,P238)</f>
        <v>32553.4</v>
      </c>
      <c r="Q207" s="234">
        <f>SUM(Q208,Q212,Q214,Q216,Q219,Q221,Q223,Q225,Q227,Q230,Q232,Q234,Q236,Q238)</f>
        <v>30595</v>
      </c>
    </row>
    <row r="208" spans="1:17" ht="240" customHeight="1" outlineLevel="3">
      <c r="A208" s="232" t="s">
        <v>839</v>
      </c>
      <c r="B208" s="231" t="s">
        <v>773</v>
      </c>
      <c r="C208" s="231" t="s">
        <v>830</v>
      </c>
      <c r="D208" s="231" t="s">
        <v>743</v>
      </c>
      <c r="E208" s="231" t="s">
        <v>242</v>
      </c>
      <c r="F208" s="231"/>
      <c r="G208" s="231"/>
      <c r="H208" s="231"/>
      <c r="I208" s="231"/>
      <c r="J208" s="230">
        <f>SUM(J209:J211)</f>
        <v>20365.8</v>
      </c>
      <c r="K208" s="230">
        <f>SUM(K209:K211)</f>
        <v>20865.8</v>
      </c>
      <c r="L208" s="230">
        <f>SUM(L209:L211)</f>
        <v>0</v>
      </c>
      <c r="M208" s="230">
        <f>SUM(M209:M211)</f>
        <v>20865.8</v>
      </c>
      <c r="N208" s="230">
        <f>SUM(N209:N211)</f>
        <v>0</v>
      </c>
      <c r="O208" s="230">
        <f>SUM(O209:O211)</f>
        <v>20865.8</v>
      </c>
      <c r="P208" s="230">
        <f>SUM(P209:P211)</f>
        <v>20447.8</v>
      </c>
      <c r="Q208" s="230">
        <f>SUM(Q209:Q211)</f>
        <v>22079.1</v>
      </c>
    </row>
    <row r="209" spans="1:17" ht="114.75" customHeight="1" outlineLevel="4">
      <c r="A209" s="232" t="s">
        <v>759</v>
      </c>
      <c r="B209" s="231" t="s">
        <v>773</v>
      </c>
      <c r="C209" s="231" t="s">
        <v>830</v>
      </c>
      <c r="D209" s="231" t="s">
        <v>743</v>
      </c>
      <c r="E209" s="231" t="s">
        <v>428</v>
      </c>
      <c r="F209" s="231"/>
      <c r="G209" s="231"/>
      <c r="H209" s="231"/>
      <c r="I209" s="231"/>
      <c r="J209" s="230">
        <v>9750.5</v>
      </c>
      <c r="K209" s="230">
        <v>9250.5</v>
      </c>
      <c r="L209" s="230">
        <v>0</v>
      </c>
      <c r="M209" s="230">
        <v>9250.5</v>
      </c>
      <c r="N209" s="230">
        <v>0</v>
      </c>
      <c r="O209" s="230">
        <v>9250.5</v>
      </c>
      <c r="P209" s="230">
        <v>9250.5</v>
      </c>
      <c r="Q209" s="230">
        <v>9250.5</v>
      </c>
    </row>
    <row r="210" spans="1:17" ht="47.25" outlineLevel="4">
      <c r="A210" s="232" t="s">
        <v>758</v>
      </c>
      <c r="B210" s="231" t="s">
        <v>773</v>
      </c>
      <c r="C210" s="231" t="s">
        <v>830</v>
      </c>
      <c r="D210" s="231" t="s">
        <v>743</v>
      </c>
      <c r="E210" s="231" t="s">
        <v>369</v>
      </c>
      <c r="F210" s="231"/>
      <c r="G210" s="231"/>
      <c r="H210" s="231"/>
      <c r="I210" s="231"/>
      <c r="J210" s="230">
        <v>10240.8</v>
      </c>
      <c r="K210" s="230">
        <v>11240.8</v>
      </c>
      <c r="L210" s="230">
        <v>0</v>
      </c>
      <c r="M210" s="230">
        <v>11240.8</v>
      </c>
      <c r="N210" s="230">
        <v>0</v>
      </c>
      <c r="O210" s="230">
        <v>11240.8</v>
      </c>
      <c r="P210" s="230">
        <v>10822.8</v>
      </c>
      <c r="Q210" s="230">
        <v>12454.1</v>
      </c>
    </row>
    <row r="211" spans="1:17" ht="15.75" outlineLevel="4">
      <c r="A211" s="232" t="s">
        <v>757</v>
      </c>
      <c r="B211" s="231" t="s">
        <v>773</v>
      </c>
      <c r="C211" s="231" t="s">
        <v>830</v>
      </c>
      <c r="D211" s="231" t="s">
        <v>743</v>
      </c>
      <c r="E211" s="231" t="s">
        <v>403</v>
      </c>
      <c r="F211" s="231"/>
      <c r="G211" s="231"/>
      <c r="H211" s="231"/>
      <c r="I211" s="231"/>
      <c r="J211" s="230">
        <v>374.5</v>
      </c>
      <c r="K211" s="230">
        <v>374.5</v>
      </c>
      <c r="L211" s="230">
        <v>0</v>
      </c>
      <c r="M211" s="230">
        <v>374.5</v>
      </c>
      <c r="N211" s="230">
        <v>0</v>
      </c>
      <c r="O211" s="230">
        <v>374.5</v>
      </c>
      <c r="P211" s="230">
        <v>374.5</v>
      </c>
      <c r="Q211" s="230">
        <v>374.5</v>
      </c>
    </row>
    <row r="212" spans="1:17" ht="189" outlineLevel="4">
      <c r="A212" s="232" t="s">
        <v>838</v>
      </c>
      <c r="B212" s="231" t="s">
        <v>773</v>
      </c>
      <c r="C212" s="231" t="s">
        <v>830</v>
      </c>
      <c r="D212" s="231" t="s">
        <v>741</v>
      </c>
      <c r="E212" s="231" t="s">
        <v>242</v>
      </c>
      <c r="F212" s="231"/>
      <c r="G212" s="231"/>
      <c r="H212" s="231"/>
      <c r="I212" s="231"/>
      <c r="J212" s="230">
        <f>SUM(J213)</f>
        <v>30</v>
      </c>
      <c r="K212" s="230">
        <f>SUM(K213)</f>
        <v>0</v>
      </c>
      <c r="L212" s="230">
        <f>SUM(L213)</f>
        <v>0</v>
      </c>
      <c r="M212" s="230">
        <f>SUM(M213)</f>
        <v>0</v>
      </c>
      <c r="N212" s="230">
        <f>SUM(N213)</f>
        <v>0</v>
      </c>
      <c r="O212" s="230">
        <f>SUM(O213)</f>
        <v>0</v>
      </c>
      <c r="P212" s="230">
        <f>SUM(P213)</f>
        <v>0</v>
      </c>
      <c r="Q212" s="230">
        <f>SUM(Q213)</f>
        <v>0</v>
      </c>
    </row>
    <row r="213" spans="1:17" ht="47.25" outlineLevel="4">
      <c r="A213" s="232" t="s">
        <v>758</v>
      </c>
      <c r="B213" s="231" t="s">
        <v>773</v>
      </c>
      <c r="C213" s="231" t="s">
        <v>830</v>
      </c>
      <c r="D213" s="231" t="s">
        <v>741</v>
      </c>
      <c r="E213" s="231" t="s">
        <v>369</v>
      </c>
      <c r="F213" s="231"/>
      <c r="G213" s="231"/>
      <c r="H213" s="231"/>
      <c r="I213" s="231"/>
      <c r="J213" s="230">
        <v>30</v>
      </c>
      <c r="K213" s="230"/>
      <c r="L213" s="230"/>
      <c r="M213" s="230"/>
      <c r="N213" s="230"/>
      <c r="O213" s="230"/>
      <c r="P213" s="230"/>
      <c r="Q213" s="230"/>
    </row>
    <row r="214" spans="1:17" ht="300.75" customHeight="1" outlineLevel="3">
      <c r="A214" s="259" t="s">
        <v>837</v>
      </c>
      <c r="B214" s="231" t="s">
        <v>773</v>
      </c>
      <c r="C214" s="231" t="s">
        <v>830</v>
      </c>
      <c r="D214" s="231" t="s">
        <v>738</v>
      </c>
      <c r="E214" s="231" t="s">
        <v>242</v>
      </c>
      <c r="F214" s="231"/>
      <c r="G214" s="231"/>
      <c r="H214" s="231"/>
      <c r="I214" s="231"/>
      <c r="J214" s="230">
        <f>SUM(J215)</f>
        <v>585.8</v>
      </c>
      <c r="K214" s="230">
        <f>SUM(K215)</f>
        <v>568.6</v>
      </c>
      <c r="L214" s="230">
        <f>SUM(L215)</f>
        <v>0</v>
      </c>
      <c r="M214" s="230">
        <f>SUM(M215)</f>
        <v>568.6</v>
      </c>
      <c r="N214" s="230">
        <f>SUM(N215)</f>
        <v>0</v>
      </c>
      <c r="O214" s="230">
        <f>SUM(O215)</f>
        <v>568.6</v>
      </c>
      <c r="P214" s="230">
        <f>SUM(P215)</f>
        <v>709.9</v>
      </c>
      <c r="Q214" s="230">
        <f>SUM(Q215)</f>
        <v>784.8</v>
      </c>
    </row>
    <row r="215" spans="1:17" ht="47.25" outlineLevel="4">
      <c r="A215" s="232" t="s">
        <v>758</v>
      </c>
      <c r="B215" s="231" t="s">
        <v>773</v>
      </c>
      <c r="C215" s="231" t="s">
        <v>830</v>
      </c>
      <c r="D215" s="231" t="s">
        <v>738</v>
      </c>
      <c r="E215" s="231" t="s">
        <v>369</v>
      </c>
      <c r="F215" s="231"/>
      <c r="G215" s="231"/>
      <c r="H215" s="231"/>
      <c r="I215" s="231"/>
      <c r="J215" s="230">
        <v>585.8</v>
      </c>
      <c r="K215" s="230">
        <v>568.6</v>
      </c>
      <c r="L215" s="230">
        <v>0</v>
      </c>
      <c r="M215" s="230">
        <v>568.6</v>
      </c>
      <c r="N215" s="230">
        <v>0</v>
      </c>
      <c r="O215" s="230">
        <v>568.6</v>
      </c>
      <c r="P215" s="230">
        <v>709.9</v>
      </c>
      <c r="Q215" s="230">
        <v>784.8</v>
      </c>
    </row>
    <row r="216" spans="1:17" ht="331.5" customHeight="1" outlineLevel="3">
      <c r="A216" s="232" t="s">
        <v>836</v>
      </c>
      <c r="B216" s="231" t="s">
        <v>773</v>
      </c>
      <c r="C216" s="231" t="s">
        <v>830</v>
      </c>
      <c r="D216" s="231" t="s">
        <v>734</v>
      </c>
      <c r="E216" s="231" t="s">
        <v>242</v>
      </c>
      <c r="F216" s="231"/>
      <c r="G216" s="231"/>
      <c r="H216" s="231"/>
      <c r="I216" s="231"/>
      <c r="J216" s="230">
        <f>SUM(J217:J218)</f>
        <v>12015</v>
      </c>
      <c r="K216" s="230">
        <f>SUM(K217:K218)</f>
        <v>8995.300000000001</v>
      </c>
      <c r="L216" s="230">
        <f>SUM(L217:L218)</f>
        <v>0</v>
      </c>
      <c r="M216" s="230">
        <f>SUM(M217:M218)</f>
        <v>8995.300000000001</v>
      </c>
      <c r="N216" s="230">
        <f>SUM(N217:N218)</f>
        <v>0</v>
      </c>
      <c r="O216" s="230">
        <f>SUM(O217:O218)</f>
        <v>8995.300000000001</v>
      </c>
      <c r="P216" s="230">
        <f>SUM(P217:P218)</f>
        <v>11051.7</v>
      </c>
      <c r="Q216" s="230">
        <f>SUM(Q217:Q218)</f>
        <v>7394.1</v>
      </c>
    </row>
    <row r="217" spans="1:17" ht="95.25" customHeight="1" outlineLevel="4">
      <c r="A217" s="232" t="s">
        <v>759</v>
      </c>
      <c r="B217" s="231" t="s">
        <v>773</v>
      </c>
      <c r="C217" s="231" t="s">
        <v>830</v>
      </c>
      <c r="D217" s="231" t="s">
        <v>734</v>
      </c>
      <c r="E217" s="231" t="s">
        <v>428</v>
      </c>
      <c r="F217" s="231"/>
      <c r="G217" s="231"/>
      <c r="H217" s="231"/>
      <c r="I217" s="231"/>
      <c r="J217" s="230">
        <v>11607.5</v>
      </c>
      <c r="K217" s="230">
        <v>8365.6</v>
      </c>
      <c r="L217" s="230">
        <v>0</v>
      </c>
      <c r="M217" s="230">
        <v>8365.6</v>
      </c>
      <c r="N217" s="230">
        <v>0</v>
      </c>
      <c r="O217" s="230">
        <v>8365.6</v>
      </c>
      <c r="P217" s="230">
        <v>10644.2</v>
      </c>
      <c r="Q217" s="230">
        <v>6986.6</v>
      </c>
    </row>
    <row r="218" spans="1:17" ht="47.25" outlineLevel="4">
      <c r="A218" s="232" t="s">
        <v>758</v>
      </c>
      <c r="B218" s="231" t="s">
        <v>773</v>
      </c>
      <c r="C218" s="231" t="s">
        <v>830</v>
      </c>
      <c r="D218" s="231" t="s">
        <v>734</v>
      </c>
      <c r="E218" s="231" t="s">
        <v>369</v>
      </c>
      <c r="F218" s="231"/>
      <c r="G218" s="231"/>
      <c r="H218" s="231"/>
      <c r="I218" s="231"/>
      <c r="J218" s="230">
        <v>407.5</v>
      </c>
      <c r="K218" s="230">
        <v>629.7</v>
      </c>
      <c r="L218" s="230">
        <v>0</v>
      </c>
      <c r="M218" s="230">
        <v>629.7</v>
      </c>
      <c r="N218" s="230">
        <v>0</v>
      </c>
      <c r="O218" s="230">
        <v>629.7</v>
      </c>
      <c r="P218" s="230">
        <v>407.5</v>
      </c>
      <c r="Q218" s="230">
        <v>407.5</v>
      </c>
    </row>
    <row r="219" spans="1:17" ht="129" customHeight="1" outlineLevel="3">
      <c r="A219" s="232" t="s">
        <v>816</v>
      </c>
      <c r="B219" s="231" t="s">
        <v>773</v>
      </c>
      <c r="C219" s="231" t="s">
        <v>830</v>
      </c>
      <c r="D219" s="231" t="s">
        <v>691</v>
      </c>
      <c r="E219" s="231" t="s">
        <v>242</v>
      </c>
      <c r="F219" s="231"/>
      <c r="G219" s="231"/>
      <c r="H219" s="231"/>
      <c r="I219" s="231"/>
      <c r="J219" s="230">
        <f>SUM(J220)</f>
        <v>130</v>
      </c>
      <c r="K219" s="230">
        <f>SUM(K220)</f>
        <v>30</v>
      </c>
      <c r="L219" s="230">
        <f>SUM(L220)</f>
        <v>0</v>
      </c>
      <c r="M219" s="230">
        <f>SUM(M220)</f>
        <v>30</v>
      </c>
      <c r="N219" s="230">
        <f>SUM(N220)</f>
        <v>0</v>
      </c>
      <c r="O219" s="230">
        <f>SUM(O220)</f>
        <v>30</v>
      </c>
      <c r="P219" s="230">
        <f>SUM(P220)</f>
        <v>30</v>
      </c>
      <c r="Q219" s="230">
        <f>SUM(Q220)</f>
        <v>30</v>
      </c>
    </row>
    <row r="220" spans="1:17" ht="47.25" outlineLevel="4">
      <c r="A220" s="232" t="s">
        <v>758</v>
      </c>
      <c r="B220" s="231" t="s">
        <v>773</v>
      </c>
      <c r="C220" s="231" t="s">
        <v>830</v>
      </c>
      <c r="D220" s="231" t="s">
        <v>691</v>
      </c>
      <c r="E220" s="231" t="s">
        <v>369</v>
      </c>
      <c r="F220" s="231"/>
      <c r="G220" s="231"/>
      <c r="H220" s="231"/>
      <c r="I220" s="231"/>
      <c r="J220" s="230">
        <v>130</v>
      </c>
      <c r="K220" s="230">
        <v>30</v>
      </c>
      <c r="L220" s="230">
        <v>0</v>
      </c>
      <c r="M220" s="230">
        <v>30</v>
      </c>
      <c r="N220" s="230">
        <v>0</v>
      </c>
      <c r="O220" s="230">
        <v>30</v>
      </c>
      <c r="P220" s="230">
        <v>30</v>
      </c>
      <c r="Q220" s="230">
        <v>30</v>
      </c>
    </row>
    <row r="221" spans="1:17" ht="188.25" customHeight="1" outlineLevel="3">
      <c r="A221" s="232" t="s">
        <v>835</v>
      </c>
      <c r="B221" s="231" t="s">
        <v>773</v>
      </c>
      <c r="C221" s="231" t="s">
        <v>830</v>
      </c>
      <c r="D221" s="231" t="s">
        <v>679</v>
      </c>
      <c r="E221" s="231" t="s">
        <v>242</v>
      </c>
      <c r="F221" s="231"/>
      <c r="G221" s="231"/>
      <c r="H221" s="231"/>
      <c r="I221" s="231"/>
      <c r="J221" s="230">
        <f>SUM(J222)</f>
        <v>400</v>
      </c>
      <c r="K221" s="230">
        <f>SUM(K222)</f>
        <v>400</v>
      </c>
      <c r="L221" s="230">
        <f>SUM(L222)</f>
        <v>0</v>
      </c>
      <c r="M221" s="230">
        <f>SUM(M222)</f>
        <v>400</v>
      </c>
      <c r="N221" s="230">
        <f>SUM(N222)</f>
        <v>0</v>
      </c>
      <c r="O221" s="230">
        <f>SUM(O222)</f>
        <v>400</v>
      </c>
      <c r="P221" s="230">
        <f>SUM(P222)</f>
        <v>200</v>
      </c>
      <c r="Q221" s="230">
        <f>SUM(Q222)</f>
        <v>10</v>
      </c>
    </row>
    <row r="222" spans="1:17" ht="47.25" outlineLevel="4">
      <c r="A222" s="232" t="s">
        <v>758</v>
      </c>
      <c r="B222" s="231" t="s">
        <v>773</v>
      </c>
      <c r="C222" s="231" t="s">
        <v>830</v>
      </c>
      <c r="D222" s="231" t="s">
        <v>679</v>
      </c>
      <c r="E222" s="231" t="s">
        <v>369</v>
      </c>
      <c r="F222" s="231"/>
      <c r="G222" s="231"/>
      <c r="H222" s="231"/>
      <c r="I222" s="231"/>
      <c r="J222" s="230">
        <v>400</v>
      </c>
      <c r="K222" s="230">
        <v>400</v>
      </c>
      <c r="L222" s="230">
        <v>0</v>
      </c>
      <c r="M222" s="230">
        <v>400</v>
      </c>
      <c r="N222" s="230">
        <v>0</v>
      </c>
      <c r="O222" s="230">
        <v>400</v>
      </c>
      <c r="P222" s="230">
        <v>200</v>
      </c>
      <c r="Q222" s="230">
        <v>10</v>
      </c>
    </row>
    <row r="223" spans="1:17" ht="173.25" outlineLevel="3">
      <c r="A223" s="232" t="s">
        <v>811</v>
      </c>
      <c r="B223" s="231" t="s">
        <v>773</v>
      </c>
      <c r="C223" s="231" t="s">
        <v>830</v>
      </c>
      <c r="D223" s="231" t="s">
        <v>664</v>
      </c>
      <c r="E223" s="231" t="s">
        <v>242</v>
      </c>
      <c r="F223" s="231"/>
      <c r="G223" s="231"/>
      <c r="H223" s="231"/>
      <c r="I223" s="231"/>
      <c r="J223" s="230">
        <f>SUM(J224)</f>
        <v>14</v>
      </c>
      <c r="K223" s="230">
        <f>SUM(K224)</f>
        <v>14</v>
      </c>
      <c r="L223" s="230">
        <f>SUM(L224)</f>
        <v>0</v>
      </c>
      <c r="M223" s="230">
        <f>SUM(M224)</f>
        <v>14</v>
      </c>
      <c r="N223" s="230">
        <f>SUM(N224)</f>
        <v>0</v>
      </c>
      <c r="O223" s="230">
        <f>SUM(O224)</f>
        <v>14</v>
      </c>
      <c r="P223" s="230">
        <f>SUM(P224)</f>
        <v>14</v>
      </c>
      <c r="Q223" s="230">
        <f>SUM(Q224)</f>
        <v>14</v>
      </c>
    </row>
    <row r="224" spans="1:17" ht="47.25" outlineLevel="4">
      <c r="A224" s="232" t="s">
        <v>758</v>
      </c>
      <c r="B224" s="231" t="s">
        <v>773</v>
      </c>
      <c r="C224" s="231" t="s">
        <v>830</v>
      </c>
      <c r="D224" s="231" t="s">
        <v>664</v>
      </c>
      <c r="E224" s="231" t="s">
        <v>369</v>
      </c>
      <c r="F224" s="231"/>
      <c r="G224" s="231"/>
      <c r="H224" s="231"/>
      <c r="I224" s="231"/>
      <c r="J224" s="230">
        <v>14</v>
      </c>
      <c r="K224" s="230">
        <v>14</v>
      </c>
      <c r="L224" s="230">
        <v>0</v>
      </c>
      <c r="M224" s="230">
        <v>14</v>
      </c>
      <c r="N224" s="230">
        <v>0</v>
      </c>
      <c r="O224" s="230">
        <v>14</v>
      </c>
      <c r="P224" s="230">
        <v>14</v>
      </c>
      <c r="Q224" s="230">
        <v>14</v>
      </c>
    </row>
    <row r="225" spans="1:17" ht="141.75" outlineLevel="3">
      <c r="A225" s="232" t="s">
        <v>834</v>
      </c>
      <c r="B225" s="231" t="s">
        <v>773</v>
      </c>
      <c r="C225" s="231" t="s">
        <v>830</v>
      </c>
      <c r="D225" s="231" t="s">
        <v>662</v>
      </c>
      <c r="E225" s="231" t="s">
        <v>242</v>
      </c>
      <c r="F225" s="231"/>
      <c r="G225" s="231"/>
      <c r="H225" s="231"/>
      <c r="I225" s="231"/>
      <c r="J225" s="230">
        <f>SUM(J226)</f>
        <v>8.5</v>
      </c>
      <c r="K225" s="230">
        <f>SUM(K226)</f>
        <v>150</v>
      </c>
      <c r="L225" s="230">
        <f>SUM(L226)</f>
        <v>0</v>
      </c>
      <c r="M225" s="230">
        <f>SUM(M226)</f>
        <v>150</v>
      </c>
      <c r="N225" s="230">
        <f>SUM(N226)</f>
        <v>0</v>
      </c>
      <c r="O225" s="230">
        <f>SUM(O226)</f>
        <v>150</v>
      </c>
      <c r="P225" s="230">
        <f>SUM(P226)</f>
        <v>0</v>
      </c>
      <c r="Q225" s="230">
        <f>SUM(Q226)</f>
        <v>150</v>
      </c>
    </row>
    <row r="226" spans="1:17" ht="47.25" outlineLevel="4">
      <c r="A226" s="232" t="s">
        <v>758</v>
      </c>
      <c r="B226" s="231" t="s">
        <v>773</v>
      </c>
      <c r="C226" s="231" t="s">
        <v>830</v>
      </c>
      <c r="D226" s="231" t="s">
        <v>662</v>
      </c>
      <c r="E226" s="231" t="s">
        <v>369</v>
      </c>
      <c r="F226" s="231"/>
      <c r="G226" s="231"/>
      <c r="H226" s="231"/>
      <c r="I226" s="231"/>
      <c r="J226" s="230">
        <v>8.5</v>
      </c>
      <c r="K226" s="230">
        <v>150</v>
      </c>
      <c r="L226" s="230">
        <v>0</v>
      </c>
      <c r="M226" s="230">
        <v>150</v>
      </c>
      <c r="N226" s="230">
        <v>0</v>
      </c>
      <c r="O226" s="230">
        <v>150</v>
      </c>
      <c r="P226" s="230">
        <v>0</v>
      </c>
      <c r="Q226" s="230">
        <v>150</v>
      </c>
    </row>
    <row r="227" spans="1:17" ht="110.25" outlineLevel="3">
      <c r="A227" s="232" t="s">
        <v>804</v>
      </c>
      <c r="B227" s="231" t="s">
        <v>773</v>
      </c>
      <c r="C227" s="231" t="s">
        <v>830</v>
      </c>
      <c r="D227" s="231" t="s">
        <v>642</v>
      </c>
      <c r="E227" s="231" t="s">
        <v>242</v>
      </c>
      <c r="F227" s="231"/>
      <c r="G227" s="231"/>
      <c r="H227" s="231"/>
      <c r="I227" s="231"/>
      <c r="J227" s="230">
        <f>SUM(J228:J229)</f>
        <v>68</v>
      </c>
      <c r="K227" s="230">
        <f>SUM(K228:K229)</f>
        <v>68</v>
      </c>
      <c r="L227" s="230">
        <f>SUM(L228:L229)</f>
        <v>0</v>
      </c>
      <c r="M227" s="230">
        <f>SUM(M228:M229)</f>
        <v>68</v>
      </c>
      <c r="N227" s="230">
        <f>SUM(N228:N229)</f>
        <v>0</v>
      </c>
      <c r="O227" s="230">
        <f>SUM(O228:O229)</f>
        <v>68</v>
      </c>
      <c r="P227" s="230">
        <f>SUM(P228:P229)</f>
        <v>68</v>
      </c>
      <c r="Q227" s="230">
        <f>SUM(Q228:Q229)</f>
        <v>68</v>
      </c>
    </row>
    <row r="228" spans="1:17" ht="111.75" customHeight="1" outlineLevel="4">
      <c r="A228" s="232" t="s">
        <v>759</v>
      </c>
      <c r="B228" s="231" t="s">
        <v>773</v>
      </c>
      <c r="C228" s="231" t="s">
        <v>830</v>
      </c>
      <c r="D228" s="231" t="s">
        <v>642</v>
      </c>
      <c r="E228" s="231" t="s">
        <v>428</v>
      </c>
      <c r="F228" s="231"/>
      <c r="G228" s="231"/>
      <c r="H228" s="231"/>
      <c r="I228" s="231"/>
      <c r="J228" s="230">
        <v>34</v>
      </c>
      <c r="K228" s="230">
        <v>14</v>
      </c>
      <c r="L228" s="230">
        <v>0</v>
      </c>
      <c r="M228" s="230">
        <v>14</v>
      </c>
      <c r="N228" s="230">
        <v>0</v>
      </c>
      <c r="O228" s="230">
        <v>14</v>
      </c>
      <c r="P228" s="230">
        <v>14</v>
      </c>
      <c r="Q228" s="230">
        <v>14</v>
      </c>
    </row>
    <row r="229" spans="1:17" ht="47.25" outlineLevel="4">
      <c r="A229" s="232" t="s">
        <v>758</v>
      </c>
      <c r="B229" s="231" t="s">
        <v>773</v>
      </c>
      <c r="C229" s="231" t="s">
        <v>830</v>
      </c>
      <c r="D229" s="231" t="s">
        <v>642</v>
      </c>
      <c r="E229" s="231" t="s">
        <v>369</v>
      </c>
      <c r="F229" s="231"/>
      <c r="G229" s="231"/>
      <c r="H229" s="231"/>
      <c r="I229" s="231"/>
      <c r="J229" s="230">
        <v>34</v>
      </c>
      <c r="K229" s="230">
        <v>54</v>
      </c>
      <c r="L229" s="230">
        <v>0</v>
      </c>
      <c r="M229" s="230">
        <v>54</v>
      </c>
      <c r="N229" s="230">
        <v>0</v>
      </c>
      <c r="O229" s="230">
        <v>54</v>
      </c>
      <c r="P229" s="230">
        <v>54</v>
      </c>
      <c r="Q229" s="230">
        <v>54</v>
      </c>
    </row>
    <row r="230" spans="1:17" ht="110.25" customHeight="1" outlineLevel="3">
      <c r="A230" s="232" t="s">
        <v>810</v>
      </c>
      <c r="B230" s="231" t="s">
        <v>773</v>
      </c>
      <c r="C230" s="231" t="s">
        <v>830</v>
      </c>
      <c r="D230" s="231" t="s">
        <v>636</v>
      </c>
      <c r="E230" s="231" t="s">
        <v>242</v>
      </c>
      <c r="F230" s="231"/>
      <c r="G230" s="231"/>
      <c r="H230" s="231"/>
      <c r="I230" s="231"/>
      <c r="J230" s="230">
        <f>SUM(J231)</f>
        <v>0</v>
      </c>
      <c r="K230" s="230">
        <f>SUM(K231)</f>
        <v>60</v>
      </c>
      <c r="L230" s="230">
        <f>SUM(L231)</f>
        <v>0</v>
      </c>
      <c r="M230" s="230">
        <f>SUM(M231)</f>
        <v>60</v>
      </c>
      <c r="N230" s="230">
        <f>SUM(N231)</f>
        <v>0</v>
      </c>
      <c r="O230" s="230">
        <f>SUM(O231)</f>
        <v>60</v>
      </c>
      <c r="P230" s="230">
        <f>SUM(P231)</f>
        <v>30</v>
      </c>
      <c r="Q230" s="230">
        <f>SUM(Q231)</f>
        <v>60</v>
      </c>
    </row>
    <row r="231" spans="1:17" ht="47.25" outlineLevel="4">
      <c r="A231" s="232" t="s">
        <v>758</v>
      </c>
      <c r="B231" s="231" t="s">
        <v>773</v>
      </c>
      <c r="C231" s="231" t="s">
        <v>830</v>
      </c>
      <c r="D231" s="231" t="s">
        <v>636</v>
      </c>
      <c r="E231" s="231" t="s">
        <v>369</v>
      </c>
      <c r="F231" s="231"/>
      <c r="G231" s="231"/>
      <c r="H231" s="231"/>
      <c r="I231" s="231"/>
      <c r="J231" s="230"/>
      <c r="K231" s="230">
        <v>60</v>
      </c>
      <c r="L231" s="230">
        <v>0</v>
      </c>
      <c r="M231" s="230">
        <v>60</v>
      </c>
      <c r="N231" s="230">
        <v>0</v>
      </c>
      <c r="O231" s="230">
        <v>60</v>
      </c>
      <c r="P231" s="230">
        <v>30</v>
      </c>
      <c r="Q231" s="230">
        <v>60</v>
      </c>
    </row>
    <row r="232" spans="1:17" ht="192" customHeight="1" outlineLevel="3">
      <c r="A232" s="232" t="s">
        <v>809</v>
      </c>
      <c r="B232" s="231" t="s">
        <v>773</v>
      </c>
      <c r="C232" s="231" t="s">
        <v>830</v>
      </c>
      <c r="D232" s="231" t="s">
        <v>632</v>
      </c>
      <c r="E232" s="231" t="s">
        <v>242</v>
      </c>
      <c r="F232" s="231"/>
      <c r="G232" s="231"/>
      <c r="H232" s="231"/>
      <c r="I232" s="231"/>
      <c r="J232" s="230">
        <f>SUM(J233)</f>
        <v>5</v>
      </c>
      <c r="K232" s="230">
        <f>SUM(K233)</f>
        <v>5</v>
      </c>
      <c r="L232" s="230">
        <f>SUM(L233)</f>
        <v>0</v>
      </c>
      <c r="M232" s="230">
        <f>SUM(M233)</f>
        <v>5</v>
      </c>
      <c r="N232" s="230">
        <f>SUM(N233)</f>
        <v>0</v>
      </c>
      <c r="O232" s="230">
        <f>SUM(O233)</f>
        <v>5</v>
      </c>
      <c r="P232" s="230">
        <f>SUM(P233)</f>
        <v>2</v>
      </c>
      <c r="Q232" s="230">
        <f>SUM(Q233)</f>
        <v>5</v>
      </c>
    </row>
    <row r="233" spans="1:17" ht="47.25" outlineLevel="4">
      <c r="A233" s="232" t="s">
        <v>758</v>
      </c>
      <c r="B233" s="231" t="s">
        <v>773</v>
      </c>
      <c r="C233" s="231" t="s">
        <v>830</v>
      </c>
      <c r="D233" s="231" t="s">
        <v>632</v>
      </c>
      <c r="E233" s="231" t="s">
        <v>369</v>
      </c>
      <c r="F233" s="231"/>
      <c r="G233" s="231"/>
      <c r="H233" s="231"/>
      <c r="I233" s="231"/>
      <c r="J233" s="230">
        <v>5</v>
      </c>
      <c r="K233" s="230">
        <v>5</v>
      </c>
      <c r="L233" s="230">
        <v>0</v>
      </c>
      <c r="M233" s="230">
        <v>5</v>
      </c>
      <c r="N233" s="230">
        <v>0</v>
      </c>
      <c r="O233" s="230">
        <v>5</v>
      </c>
      <c r="P233" s="230">
        <v>2</v>
      </c>
      <c r="Q233" s="230">
        <v>5</v>
      </c>
    </row>
    <row r="234" spans="1:17" ht="113.25" customHeight="1" outlineLevel="4">
      <c r="A234" s="232" t="s">
        <v>833</v>
      </c>
      <c r="B234" s="231" t="s">
        <v>773</v>
      </c>
      <c r="C234" s="231" t="s">
        <v>830</v>
      </c>
      <c r="D234" s="231" t="s">
        <v>413</v>
      </c>
      <c r="E234" s="231" t="s">
        <v>242</v>
      </c>
      <c r="F234" s="231"/>
      <c r="G234" s="231"/>
      <c r="H234" s="231"/>
      <c r="I234" s="231"/>
      <c r="J234" s="230">
        <f>SUM(J235)</f>
        <v>57</v>
      </c>
      <c r="K234" s="230">
        <f>SUM(K235)</f>
        <v>0</v>
      </c>
      <c r="L234" s="230">
        <f>SUM(L235)</f>
        <v>0</v>
      </c>
      <c r="M234" s="230">
        <f>SUM(M235)</f>
        <v>0</v>
      </c>
      <c r="N234" s="230">
        <f>SUM(N235)</f>
        <v>0</v>
      </c>
      <c r="O234" s="230">
        <f>SUM(O235)</f>
        <v>0</v>
      </c>
      <c r="P234" s="230">
        <f>SUM(P235)</f>
        <v>0</v>
      </c>
      <c r="Q234" s="230">
        <f>SUM(Q235)</f>
        <v>0</v>
      </c>
    </row>
    <row r="235" spans="1:17" ht="47.25" outlineLevel="4">
      <c r="A235" s="232" t="s">
        <v>758</v>
      </c>
      <c r="B235" s="231" t="s">
        <v>773</v>
      </c>
      <c r="C235" s="231" t="s">
        <v>830</v>
      </c>
      <c r="D235" s="231" t="s">
        <v>413</v>
      </c>
      <c r="E235" s="231" t="s">
        <v>369</v>
      </c>
      <c r="F235" s="231"/>
      <c r="G235" s="231"/>
      <c r="H235" s="231"/>
      <c r="I235" s="231"/>
      <c r="J235" s="230">
        <v>57</v>
      </c>
      <c r="K235" s="230"/>
      <c r="L235" s="230"/>
      <c r="M235" s="230"/>
      <c r="N235" s="230"/>
      <c r="O235" s="230"/>
      <c r="P235" s="230"/>
      <c r="Q235" s="230"/>
    </row>
    <row r="236" spans="1:17" ht="126" outlineLevel="4">
      <c r="A236" s="232" t="s">
        <v>832</v>
      </c>
      <c r="B236" s="231" t="s">
        <v>773</v>
      </c>
      <c r="C236" s="231" t="s">
        <v>830</v>
      </c>
      <c r="D236" s="231" t="s">
        <v>374</v>
      </c>
      <c r="E236" s="231" t="s">
        <v>242</v>
      </c>
      <c r="F236" s="231"/>
      <c r="G236" s="231"/>
      <c r="H236" s="231"/>
      <c r="I236" s="231"/>
      <c r="J236" s="230">
        <f>SUM(J237)</f>
        <v>60</v>
      </c>
      <c r="K236" s="230">
        <f>SUM(K237)</f>
        <v>0</v>
      </c>
      <c r="L236" s="230">
        <f>SUM(L237)</f>
        <v>0</v>
      </c>
      <c r="M236" s="230">
        <f>SUM(M237)</f>
        <v>0</v>
      </c>
      <c r="N236" s="230">
        <f>SUM(N237)</f>
        <v>0</v>
      </c>
      <c r="O236" s="230">
        <f>SUM(O237)</f>
        <v>0</v>
      </c>
      <c r="P236" s="230">
        <f>SUM(P237)</f>
        <v>0</v>
      </c>
      <c r="Q236" s="230">
        <f>SUM(Q237)</f>
        <v>0</v>
      </c>
    </row>
    <row r="237" spans="1:17" ht="47.25" outlineLevel="4">
      <c r="A237" s="232" t="s">
        <v>758</v>
      </c>
      <c r="B237" s="231" t="s">
        <v>773</v>
      </c>
      <c r="C237" s="231" t="s">
        <v>830</v>
      </c>
      <c r="D237" s="231" t="s">
        <v>374</v>
      </c>
      <c r="E237" s="231" t="s">
        <v>369</v>
      </c>
      <c r="F237" s="231"/>
      <c r="G237" s="231"/>
      <c r="H237" s="231"/>
      <c r="I237" s="231"/>
      <c r="J237" s="230">
        <v>60</v>
      </c>
      <c r="K237" s="230"/>
      <c r="L237" s="230"/>
      <c r="M237" s="230"/>
      <c r="N237" s="230"/>
      <c r="O237" s="230"/>
      <c r="P237" s="230"/>
      <c r="Q237" s="230"/>
    </row>
    <row r="238" spans="1:17" ht="110.25" outlineLevel="4">
      <c r="A238" s="232" t="s">
        <v>831</v>
      </c>
      <c r="B238" s="231" t="s">
        <v>773</v>
      </c>
      <c r="C238" s="231" t="s">
        <v>830</v>
      </c>
      <c r="D238" s="231" t="s">
        <v>367</v>
      </c>
      <c r="E238" s="231" t="s">
        <v>242</v>
      </c>
      <c r="F238" s="231"/>
      <c r="G238" s="231"/>
      <c r="H238" s="231"/>
      <c r="I238" s="231"/>
      <c r="J238" s="230">
        <f>SUM(J239)</f>
        <v>850</v>
      </c>
      <c r="K238" s="230">
        <f>SUM(K239)</f>
        <v>0</v>
      </c>
      <c r="L238" s="230">
        <f>SUM(L239)</f>
        <v>0</v>
      </c>
      <c r="M238" s="230">
        <f>SUM(M239)</f>
        <v>0</v>
      </c>
      <c r="N238" s="230">
        <f>SUM(N239)</f>
        <v>0</v>
      </c>
      <c r="O238" s="230">
        <f>SUM(O239)</f>
        <v>0</v>
      </c>
      <c r="P238" s="230">
        <f>SUM(P239)</f>
        <v>0</v>
      </c>
      <c r="Q238" s="230">
        <f>SUM(Q239)</f>
        <v>0</v>
      </c>
    </row>
    <row r="239" spans="1:17" ht="47.25" outlineLevel="4">
      <c r="A239" s="232" t="s">
        <v>758</v>
      </c>
      <c r="B239" s="231" t="s">
        <v>773</v>
      </c>
      <c r="C239" s="231" t="s">
        <v>830</v>
      </c>
      <c r="D239" s="231" t="s">
        <v>367</v>
      </c>
      <c r="E239" s="231" t="s">
        <v>369</v>
      </c>
      <c r="F239" s="231"/>
      <c r="G239" s="231"/>
      <c r="H239" s="231"/>
      <c r="I239" s="231"/>
      <c r="J239" s="230">
        <v>850</v>
      </c>
      <c r="K239" s="230"/>
      <c r="L239" s="230"/>
      <c r="M239" s="230"/>
      <c r="N239" s="230"/>
      <c r="O239" s="230"/>
      <c r="P239" s="230"/>
      <c r="Q239" s="230"/>
    </row>
    <row r="240" spans="1:17" ht="15.75" outlineLevel="2">
      <c r="A240" s="236" t="s">
        <v>829</v>
      </c>
      <c r="B240" s="235" t="s">
        <v>773</v>
      </c>
      <c r="C240" s="235" t="s">
        <v>806</v>
      </c>
      <c r="D240" s="235" t="s">
        <v>761</v>
      </c>
      <c r="E240" s="235" t="s">
        <v>242</v>
      </c>
      <c r="F240" s="231"/>
      <c r="G240" s="231"/>
      <c r="H240" s="231"/>
      <c r="I240" s="231"/>
      <c r="J240" s="242">
        <f>SUM(J241,J246,J248,J251,J253,J255,J257,J260,J264,J268,J270,J272,J274,J276,J278,J281,J284,J287,J289,J291,J294,J297,J300,J303,J305,J308)</f>
        <v>73293.70500000003</v>
      </c>
      <c r="K240" s="244">
        <f>SUM(K241,K246,K248,K251,K253,K255,K257,K260,K264,K268,K270,K272,K274,K276,K278,K281,K284,K287,K289,K291,K294,K297,K300,K303,K305,K308)</f>
        <v>67976.90000000001</v>
      </c>
      <c r="L240" s="244">
        <f>SUM(L241,L246,L248,L251,L253,L255,L257,L260,L264,L268,L270,L272,L274,L276,L278,L281,L284,L287,L289,L291,L294,L297,L300,L303,L305,L308)</f>
        <v>0</v>
      </c>
      <c r="M240" s="244">
        <f>SUM(M241,M246,M248,M251,M253,M255,M257,M260,M264,M268,M270,M272,M274,M276,M278,M281,M284,M287,M289,M291,M294,M297,M300,M303,M305,M308)</f>
        <v>67976.90000000001</v>
      </c>
      <c r="N240" s="244">
        <f>SUM(N241,N246,N248,N251,N253,N255,N257,N260,N264,N268,N270,N272,N274,N276,N278,N281,N284,N287,N289,N291,N294,N297,N300,N303,N305,N308)</f>
        <v>0</v>
      </c>
      <c r="O240" s="244">
        <f>SUM(O241,O246,O248,O251,O253,O255,O257,O260,O264,O268,O270,O272,O274,O276,O278,O281,O284,O287,O289,O291,O294,O297,O300,O303,O305,O308)</f>
        <v>67976.90000000001</v>
      </c>
      <c r="P240" s="234">
        <f>SUM(P241,P246,P248,P251,P253,P255,P257,P260,P264,P268,P270,P272,P274,P276,P278,P281,P284,P287,P289,P291,P294,P297,P300,P303,P305,P308)</f>
        <v>67177.90000000001</v>
      </c>
      <c r="Q240" s="234">
        <f>SUM(Q241,Q246,Q248,Q251,Q253,Q255,Q257,Q260,Q264,Q268,Q270,Q272,Q274,Q276,Q278,Q281,Q284,Q287,Q289,Q291,Q294,Q297,Q300,Q303,Q305,Q308)</f>
        <v>65214.799999999996</v>
      </c>
    </row>
    <row r="241" spans="1:17" ht="206.25" customHeight="1" outlineLevel="3">
      <c r="A241" s="232" t="s">
        <v>828</v>
      </c>
      <c r="B241" s="231" t="s">
        <v>773</v>
      </c>
      <c r="C241" s="231" t="s">
        <v>806</v>
      </c>
      <c r="D241" s="231" t="s">
        <v>730</v>
      </c>
      <c r="E241" s="231" t="s">
        <v>242</v>
      </c>
      <c r="F241" s="231"/>
      <c r="G241" s="231"/>
      <c r="H241" s="231"/>
      <c r="I241" s="231"/>
      <c r="J241" s="238">
        <f>SUM(J242:J245)</f>
        <v>16862.02174</v>
      </c>
      <c r="K241" s="230">
        <f>SUM(K242:K245)</f>
        <v>16044.800000000001</v>
      </c>
      <c r="L241" s="230">
        <f>SUM(L242:L245)</f>
        <v>0</v>
      </c>
      <c r="M241" s="230">
        <f>SUM(M242:M245)</f>
        <v>16044.800000000001</v>
      </c>
      <c r="N241" s="230">
        <f>SUM(N242:N245)</f>
        <v>0</v>
      </c>
      <c r="O241" s="230">
        <f>SUM(O242:O245)</f>
        <v>16044.800000000001</v>
      </c>
      <c r="P241" s="230">
        <f>SUM(P242:P245)</f>
        <v>15136.900000000001</v>
      </c>
      <c r="Q241" s="230">
        <f>SUM(Q242:Q245)</f>
        <v>16589</v>
      </c>
    </row>
    <row r="242" spans="1:17" ht="111" customHeight="1" outlineLevel="4">
      <c r="A242" s="232" t="s">
        <v>759</v>
      </c>
      <c r="B242" s="231" t="s">
        <v>773</v>
      </c>
      <c r="C242" s="231" t="s">
        <v>806</v>
      </c>
      <c r="D242" s="231" t="s">
        <v>730</v>
      </c>
      <c r="E242" s="231" t="s">
        <v>428</v>
      </c>
      <c r="F242" s="231"/>
      <c r="G242" s="231"/>
      <c r="H242" s="231"/>
      <c r="I242" s="231"/>
      <c r="J242" s="230">
        <v>741.1</v>
      </c>
      <c r="K242" s="230">
        <v>741.1</v>
      </c>
      <c r="L242" s="230">
        <v>0</v>
      </c>
      <c r="M242" s="230">
        <v>741.1</v>
      </c>
      <c r="N242" s="230">
        <v>0</v>
      </c>
      <c r="O242" s="230">
        <v>741.1</v>
      </c>
      <c r="P242" s="230">
        <v>741.1</v>
      </c>
      <c r="Q242" s="230">
        <v>741.1</v>
      </c>
    </row>
    <row r="243" spans="1:17" ht="47.25" outlineLevel="4">
      <c r="A243" s="232" t="s">
        <v>758</v>
      </c>
      <c r="B243" s="231" t="s">
        <v>773</v>
      </c>
      <c r="C243" s="231" t="s">
        <v>806</v>
      </c>
      <c r="D243" s="231" t="s">
        <v>730</v>
      </c>
      <c r="E243" s="231" t="s">
        <v>369</v>
      </c>
      <c r="F243" s="231"/>
      <c r="G243" s="231"/>
      <c r="H243" s="231"/>
      <c r="I243" s="231"/>
      <c r="J243" s="238">
        <v>10233.62174</v>
      </c>
      <c r="K243" s="230">
        <v>9377.4</v>
      </c>
      <c r="L243" s="230">
        <v>0</v>
      </c>
      <c r="M243" s="230">
        <v>9377.4</v>
      </c>
      <c r="N243" s="230">
        <v>0</v>
      </c>
      <c r="O243" s="230">
        <v>9377.4</v>
      </c>
      <c r="P243" s="230">
        <v>8669.5</v>
      </c>
      <c r="Q243" s="230">
        <v>9602.8</v>
      </c>
    </row>
    <row r="244" spans="1:17" ht="66" customHeight="1" outlineLevel="4">
      <c r="A244" s="232" t="s">
        <v>779</v>
      </c>
      <c r="B244" s="231" t="s">
        <v>773</v>
      </c>
      <c r="C244" s="231" t="s">
        <v>806</v>
      </c>
      <c r="D244" s="231" t="s">
        <v>730</v>
      </c>
      <c r="E244" s="231" t="s">
        <v>366</v>
      </c>
      <c r="F244" s="231"/>
      <c r="G244" s="231"/>
      <c r="H244" s="231"/>
      <c r="I244" s="231"/>
      <c r="J244" s="230">
        <v>5253.6</v>
      </c>
      <c r="K244" s="230">
        <v>5292.6</v>
      </c>
      <c r="L244" s="230">
        <v>0</v>
      </c>
      <c r="M244" s="230">
        <v>5292.6</v>
      </c>
      <c r="N244" s="230">
        <v>0</v>
      </c>
      <c r="O244" s="230">
        <v>5292.6</v>
      </c>
      <c r="P244" s="230">
        <v>5092.6</v>
      </c>
      <c r="Q244" s="230">
        <v>5611.4</v>
      </c>
    </row>
    <row r="245" spans="1:17" ht="15.75" outlineLevel="4">
      <c r="A245" s="232" t="s">
        <v>757</v>
      </c>
      <c r="B245" s="231" t="s">
        <v>773</v>
      </c>
      <c r="C245" s="231" t="s">
        <v>806</v>
      </c>
      <c r="D245" s="231" t="s">
        <v>730</v>
      </c>
      <c r="E245" s="231" t="s">
        <v>403</v>
      </c>
      <c r="F245" s="231"/>
      <c r="G245" s="231"/>
      <c r="H245" s="231"/>
      <c r="I245" s="231"/>
      <c r="J245" s="230">
        <v>633.7</v>
      </c>
      <c r="K245" s="230">
        <v>633.7</v>
      </c>
      <c r="L245" s="230">
        <v>0</v>
      </c>
      <c r="M245" s="230">
        <v>633.7</v>
      </c>
      <c r="N245" s="230">
        <v>0</v>
      </c>
      <c r="O245" s="230">
        <v>633.7</v>
      </c>
      <c r="P245" s="230">
        <v>633.7</v>
      </c>
      <c r="Q245" s="230">
        <v>633.7</v>
      </c>
    </row>
    <row r="246" spans="1:17" ht="141.75" outlineLevel="4">
      <c r="A246" s="232" t="s">
        <v>827</v>
      </c>
      <c r="B246" s="231" t="s">
        <v>773</v>
      </c>
      <c r="C246" s="231" t="s">
        <v>806</v>
      </c>
      <c r="D246" s="231" t="s">
        <v>728</v>
      </c>
      <c r="E246" s="231" t="s">
        <v>242</v>
      </c>
      <c r="F246" s="231"/>
      <c r="G246" s="231"/>
      <c r="H246" s="231"/>
      <c r="I246" s="231"/>
      <c r="J246" s="230">
        <f>SUM(J247)</f>
        <v>98</v>
      </c>
      <c r="K246" s="230">
        <f>SUM(K247)</f>
        <v>0</v>
      </c>
      <c r="L246" s="230">
        <f>SUM(L247)</f>
        <v>0</v>
      </c>
      <c r="M246" s="230">
        <f>SUM(M247)</f>
        <v>0</v>
      </c>
      <c r="N246" s="230">
        <f>SUM(N247)</f>
        <v>0</v>
      </c>
      <c r="O246" s="230">
        <f>SUM(O247)</f>
        <v>0</v>
      </c>
      <c r="P246" s="230">
        <f>SUM(P247)</f>
        <v>0</v>
      </c>
      <c r="Q246" s="230">
        <f>SUM(Q247)</f>
        <v>0</v>
      </c>
    </row>
    <row r="247" spans="1:17" ht="63" customHeight="1" outlineLevel="4">
      <c r="A247" s="232" t="s">
        <v>779</v>
      </c>
      <c r="B247" s="231" t="s">
        <v>773</v>
      </c>
      <c r="C247" s="231" t="s">
        <v>806</v>
      </c>
      <c r="D247" s="231" t="s">
        <v>728</v>
      </c>
      <c r="E247" s="231" t="s">
        <v>366</v>
      </c>
      <c r="F247" s="231"/>
      <c r="G247" s="231"/>
      <c r="H247" s="231"/>
      <c r="I247" s="231"/>
      <c r="J247" s="230">
        <v>98</v>
      </c>
      <c r="K247" s="230"/>
      <c r="L247" s="230"/>
      <c r="M247" s="230"/>
      <c r="N247" s="230"/>
      <c r="O247" s="230"/>
      <c r="P247" s="230"/>
      <c r="Q247" s="230"/>
    </row>
    <row r="248" spans="1:17" ht="144" customHeight="1" outlineLevel="4">
      <c r="A248" s="232" t="s">
        <v>826</v>
      </c>
      <c r="B248" s="231" t="s">
        <v>773</v>
      </c>
      <c r="C248" s="231" t="s">
        <v>806</v>
      </c>
      <c r="D248" s="231" t="s">
        <v>726</v>
      </c>
      <c r="E248" s="231" t="s">
        <v>242</v>
      </c>
      <c r="F248" s="231"/>
      <c r="G248" s="231"/>
      <c r="H248" s="231"/>
      <c r="I248" s="231"/>
      <c r="J248" s="230">
        <f>SUM(J249:J250)</f>
        <v>13.5</v>
      </c>
      <c r="K248" s="230">
        <f>SUM(K249:K250)</f>
        <v>0</v>
      </c>
      <c r="L248" s="230">
        <f>SUM(L249:L250)</f>
        <v>0</v>
      </c>
      <c r="M248" s="230">
        <f>SUM(M249:M250)</f>
        <v>0</v>
      </c>
      <c r="N248" s="230">
        <f>SUM(N249:N250)</f>
        <v>0</v>
      </c>
      <c r="O248" s="230">
        <f>SUM(O249:O250)</f>
        <v>0</v>
      </c>
      <c r="P248" s="230">
        <f>SUM(P249:P250)</f>
        <v>0</v>
      </c>
      <c r="Q248" s="230">
        <f>SUM(Q249:Q250)</f>
        <v>0</v>
      </c>
    </row>
    <row r="249" spans="1:17" ht="47.25" outlineLevel="4">
      <c r="A249" s="232" t="s">
        <v>758</v>
      </c>
      <c r="B249" s="231" t="s">
        <v>773</v>
      </c>
      <c r="C249" s="231" t="s">
        <v>806</v>
      </c>
      <c r="D249" s="231" t="s">
        <v>726</v>
      </c>
      <c r="E249" s="231" t="s">
        <v>369</v>
      </c>
      <c r="F249" s="231"/>
      <c r="G249" s="231"/>
      <c r="H249" s="231"/>
      <c r="I249" s="231"/>
      <c r="J249" s="240">
        <v>6.591</v>
      </c>
      <c r="K249" s="230"/>
      <c r="L249" s="230"/>
      <c r="M249" s="230"/>
      <c r="N249" s="230"/>
      <c r="O249" s="230"/>
      <c r="P249" s="230"/>
      <c r="Q249" s="230"/>
    </row>
    <row r="250" spans="1:17" ht="64.5" customHeight="1" outlineLevel="4">
      <c r="A250" s="232" t="s">
        <v>779</v>
      </c>
      <c r="B250" s="231" t="s">
        <v>773</v>
      </c>
      <c r="C250" s="231" t="s">
        <v>806</v>
      </c>
      <c r="D250" s="231" t="s">
        <v>726</v>
      </c>
      <c r="E250" s="231" t="s">
        <v>366</v>
      </c>
      <c r="F250" s="231"/>
      <c r="G250" s="231"/>
      <c r="H250" s="231"/>
      <c r="I250" s="231"/>
      <c r="J250" s="240">
        <v>6.909</v>
      </c>
      <c r="K250" s="230"/>
      <c r="L250" s="230"/>
      <c r="M250" s="230"/>
      <c r="N250" s="230"/>
      <c r="O250" s="230"/>
      <c r="P250" s="230"/>
      <c r="Q250" s="230"/>
    </row>
    <row r="251" spans="1:17" ht="189.75" customHeight="1" outlineLevel="4">
      <c r="A251" s="232" t="s">
        <v>825</v>
      </c>
      <c r="B251" s="231" t="s">
        <v>773</v>
      </c>
      <c r="C251" s="231" t="s">
        <v>806</v>
      </c>
      <c r="D251" s="231" t="s">
        <v>724</v>
      </c>
      <c r="E251" s="231" t="s">
        <v>242</v>
      </c>
      <c r="F251" s="231"/>
      <c r="G251" s="231"/>
      <c r="H251" s="231"/>
      <c r="I251" s="231"/>
      <c r="J251" s="230">
        <f>SUM(J252)</f>
        <v>39</v>
      </c>
      <c r="K251" s="230">
        <f>SUM(K252)</f>
        <v>0</v>
      </c>
      <c r="L251" s="230">
        <f>SUM(L252)</f>
        <v>0</v>
      </c>
      <c r="M251" s="230">
        <f>SUM(M252)</f>
        <v>0</v>
      </c>
      <c r="N251" s="230">
        <f>SUM(N252)</f>
        <v>0</v>
      </c>
      <c r="O251" s="230">
        <f>SUM(O252)</f>
        <v>0</v>
      </c>
      <c r="P251" s="230">
        <f>SUM(P252)</f>
        <v>0</v>
      </c>
      <c r="Q251" s="230">
        <f>SUM(Q252)</f>
        <v>0</v>
      </c>
    </row>
    <row r="252" spans="1:17" ht="64.5" customHeight="1" outlineLevel="4">
      <c r="A252" s="232" t="s">
        <v>823</v>
      </c>
      <c r="B252" s="231" t="s">
        <v>773</v>
      </c>
      <c r="C252" s="231" t="s">
        <v>806</v>
      </c>
      <c r="D252" s="231" t="s">
        <v>724</v>
      </c>
      <c r="E252" s="231" t="s">
        <v>366</v>
      </c>
      <c r="F252" s="231"/>
      <c r="G252" s="231"/>
      <c r="H252" s="231"/>
      <c r="I252" s="231"/>
      <c r="J252" s="230">
        <v>39</v>
      </c>
      <c r="K252" s="230"/>
      <c r="L252" s="230"/>
      <c r="M252" s="230"/>
      <c r="N252" s="230"/>
      <c r="O252" s="230"/>
      <c r="P252" s="230"/>
      <c r="Q252" s="230"/>
    </row>
    <row r="253" spans="1:17" ht="298.5" customHeight="1" outlineLevel="4">
      <c r="A253" s="232" t="s">
        <v>723</v>
      </c>
      <c r="B253" s="231" t="s">
        <v>773</v>
      </c>
      <c r="C253" s="231" t="s">
        <v>806</v>
      </c>
      <c r="D253" s="231" t="s">
        <v>722</v>
      </c>
      <c r="E253" s="231" t="s">
        <v>242</v>
      </c>
      <c r="F253" s="231"/>
      <c r="G253" s="231"/>
      <c r="H253" s="231"/>
      <c r="I253" s="231"/>
      <c r="J253" s="230">
        <f>SUM(J254)</f>
        <v>400</v>
      </c>
      <c r="K253" s="230">
        <f>SUM(K254)</f>
        <v>0</v>
      </c>
      <c r="L253" s="230">
        <f>SUM(L254)</f>
        <v>0</v>
      </c>
      <c r="M253" s="230">
        <f>SUM(M254)</f>
        <v>0</v>
      </c>
      <c r="N253" s="230">
        <f>SUM(N254)</f>
        <v>0</v>
      </c>
      <c r="O253" s="230">
        <f>SUM(O254)</f>
        <v>0</v>
      </c>
      <c r="P253" s="230">
        <f>SUM(P254)</f>
        <v>0</v>
      </c>
      <c r="Q253" s="230">
        <f>SUM(Q254)</f>
        <v>0</v>
      </c>
    </row>
    <row r="254" spans="1:17" ht="47.25" customHeight="1" outlineLevel="4">
      <c r="A254" s="232" t="s">
        <v>824</v>
      </c>
      <c r="B254" s="231" t="s">
        <v>773</v>
      </c>
      <c r="C254" s="231" t="s">
        <v>806</v>
      </c>
      <c r="D254" s="231" t="s">
        <v>722</v>
      </c>
      <c r="E254" s="231" t="s">
        <v>369</v>
      </c>
      <c r="F254" s="231"/>
      <c r="G254" s="231"/>
      <c r="H254" s="231"/>
      <c r="I254" s="231"/>
      <c r="J254" s="230">
        <v>400</v>
      </c>
      <c r="K254" s="230"/>
      <c r="L254" s="230"/>
      <c r="M254" s="230"/>
      <c r="N254" s="230"/>
      <c r="O254" s="230"/>
      <c r="P254" s="230"/>
      <c r="Q254" s="230"/>
    </row>
    <row r="255" spans="1:17" ht="177.75" customHeight="1" outlineLevel="4">
      <c r="A255" s="232" t="s">
        <v>721</v>
      </c>
      <c r="B255" s="231" t="s">
        <v>773</v>
      </c>
      <c r="C255" s="231" t="s">
        <v>806</v>
      </c>
      <c r="D255" s="231" t="s">
        <v>720</v>
      </c>
      <c r="E255" s="231" t="s">
        <v>242</v>
      </c>
      <c r="F255" s="231"/>
      <c r="G255" s="231"/>
      <c r="H255" s="231"/>
      <c r="I255" s="231"/>
      <c r="J255" s="240">
        <f>SUM(J256)</f>
        <v>765.205</v>
      </c>
      <c r="K255" s="230">
        <f>SUM(K256)</f>
        <v>0</v>
      </c>
      <c r="L255" s="230">
        <f>SUM(L256)</f>
        <v>0</v>
      </c>
      <c r="M255" s="230">
        <f>SUM(M256)</f>
        <v>0</v>
      </c>
      <c r="N255" s="230">
        <f>SUM(N256)</f>
        <v>0</v>
      </c>
      <c r="O255" s="230">
        <f>SUM(O256)</f>
        <v>0</v>
      </c>
      <c r="P255" s="230">
        <f>SUM(P256)</f>
        <v>0</v>
      </c>
      <c r="Q255" s="230">
        <f>SUM(Q256)</f>
        <v>0</v>
      </c>
    </row>
    <row r="256" spans="1:17" ht="64.5" customHeight="1" outlineLevel="4">
      <c r="A256" s="232" t="s">
        <v>823</v>
      </c>
      <c r="B256" s="231" t="s">
        <v>773</v>
      </c>
      <c r="C256" s="231" t="s">
        <v>806</v>
      </c>
      <c r="D256" s="231" t="s">
        <v>720</v>
      </c>
      <c r="E256" s="231" t="s">
        <v>366</v>
      </c>
      <c r="F256" s="231"/>
      <c r="G256" s="231"/>
      <c r="H256" s="231"/>
      <c r="I256" s="231"/>
      <c r="J256" s="240">
        <v>765.205</v>
      </c>
      <c r="K256" s="230"/>
      <c r="L256" s="230"/>
      <c r="M256" s="230"/>
      <c r="N256" s="230"/>
      <c r="O256" s="230"/>
      <c r="P256" s="230"/>
      <c r="Q256" s="230"/>
    </row>
    <row r="257" spans="1:17" ht="141.75" customHeight="1" outlineLevel="4">
      <c r="A257" s="232" t="s">
        <v>822</v>
      </c>
      <c r="B257" s="231" t="s">
        <v>773</v>
      </c>
      <c r="C257" s="231" t="s">
        <v>806</v>
      </c>
      <c r="D257" s="231" t="s">
        <v>717</v>
      </c>
      <c r="E257" s="231" t="s">
        <v>242</v>
      </c>
      <c r="F257" s="231"/>
      <c r="G257" s="231"/>
      <c r="H257" s="231"/>
      <c r="I257" s="231"/>
      <c r="J257" s="230">
        <f>SUM(J258:J259)</f>
        <v>1323.6</v>
      </c>
      <c r="K257" s="230">
        <f>SUM(K258:K259)</f>
        <v>0</v>
      </c>
      <c r="L257" s="230">
        <f>SUM(L258:L259)</f>
        <v>0</v>
      </c>
      <c r="M257" s="230">
        <f>SUM(M258:M259)</f>
        <v>0</v>
      </c>
      <c r="N257" s="230">
        <f>SUM(N258:N259)</f>
        <v>0</v>
      </c>
      <c r="O257" s="230">
        <f>SUM(O258:O259)</f>
        <v>0</v>
      </c>
      <c r="P257" s="230">
        <f>SUM(P258:P259)</f>
        <v>1274.7</v>
      </c>
      <c r="Q257" s="230">
        <f>SUM(Q258:Q259)</f>
        <v>1271.4</v>
      </c>
    </row>
    <row r="258" spans="1:17" ht="47.25" outlineLevel="4">
      <c r="A258" s="232" t="s">
        <v>758</v>
      </c>
      <c r="B258" s="231" t="s">
        <v>773</v>
      </c>
      <c r="C258" s="231" t="s">
        <v>806</v>
      </c>
      <c r="D258" s="231" t="s">
        <v>717</v>
      </c>
      <c r="E258" s="231" t="s">
        <v>369</v>
      </c>
      <c r="F258" s="231"/>
      <c r="G258" s="231"/>
      <c r="H258" s="231"/>
      <c r="I258" s="231"/>
      <c r="J258" s="230">
        <v>632.8</v>
      </c>
      <c r="K258" s="230"/>
      <c r="L258" s="230"/>
      <c r="M258" s="230"/>
      <c r="N258" s="230"/>
      <c r="O258" s="230"/>
      <c r="P258" s="230">
        <v>655.7</v>
      </c>
      <c r="Q258" s="230">
        <v>649</v>
      </c>
    </row>
    <row r="259" spans="1:17" ht="62.25" customHeight="1" outlineLevel="4">
      <c r="A259" s="232" t="s">
        <v>779</v>
      </c>
      <c r="B259" s="231" t="s">
        <v>773</v>
      </c>
      <c r="C259" s="231" t="s">
        <v>806</v>
      </c>
      <c r="D259" s="231" t="s">
        <v>717</v>
      </c>
      <c r="E259" s="231" t="s">
        <v>366</v>
      </c>
      <c r="F259" s="231"/>
      <c r="G259" s="231"/>
      <c r="H259" s="231"/>
      <c r="I259" s="231"/>
      <c r="J259" s="230">
        <v>690.8</v>
      </c>
      <c r="K259" s="230"/>
      <c r="L259" s="230"/>
      <c r="M259" s="230"/>
      <c r="N259" s="230"/>
      <c r="O259" s="230"/>
      <c r="P259" s="230">
        <v>619</v>
      </c>
      <c r="Q259" s="230">
        <v>622.4</v>
      </c>
    </row>
    <row r="260" spans="1:17" ht="345" customHeight="1" outlineLevel="3">
      <c r="A260" s="259" t="s">
        <v>821</v>
      </c>
      <c r="B260" s="231" t="s">
        <v>773</v>
      </c>
      <c r="C260" s="231" t="s">
        <v>806</v>
      </c>
      <c r="D260" s="231" t="s">
        <v>715</v>
      </c>
      <c r="E260" s="231" t="s">
        <v>242</v>
      </c>
      <c r="F260" s="231"/>
      <c r="G260" s="231"/>
      <c r="H260" s="231"/>
      <c r="I260" s="231"/>
      <c r="J260" s="230">
        <f>SUM(J261:J263)</f>
        <v>45010.899999999994</v>
      </c>
      <c r="K260" s="230">
        <f>SUM(K261:K263)</f>
        <v>44502.6</v>
      </c>
      <c r="L260" s="230">
        <f>SUM(L261:L263)</f>
        <v>0</v>
      </c>
      <c r="M260" s="230">
        <f>SUM(M261:M263)</f>
        <v>44502.6</v>
      </c>
      <c r="N260" s="230">
        <f>SUM(N261:N263)</f>
        <v>0</v>
      </c>
      <c r="O260" s="230">
        <f>SUM(O261:O263)</f>
        <v>44502.6</v>
      </c>
      <c r="P260" s="230">
        <f>SUM(P261:P263)</f>
        <v>44580.8</v>
      </c>
      <c r="Q260" s="230">
        <f>SUM(Q261:Q263)</f>
        <v>42056.5</v>
      </c>
    </row>
    <row r="261" spans="1:17" ht="111.75" customHeight="1" outlineLevel="4">
      <c r="A261" s="232" t="s">
        <v>759</v>
      </c>
      <c r="B261" s="231" t="s">
        <v>773</v>
      </c>
      <c r="C261" s="231" t="s">
        <v>806</v>
      </c>
      <c r="D261" s="231" t="s">
        <v>715</v>
      </c>
      <c r="E261" s="231" t="s">
        <v>428</v>
      </c>
      <c r="F261" s="231"/>
      <c r="G261" s="231"/>
      <c r="H261" s="231"/>
      <c r="I261" s="231"/>
      <c r="J261" s="238">
        <v>23737.9303</v>
      </c>
      <c r="K261" s="230">
        <v>22134.3</v>
      </c>
      <c r="L261" s="230">
        <v>0</v>
      </c>
      <c r="M261" s="230">
        <v>22134.3</v>
      </c>
      <c r="N261" s="230">
        <v>0</v>
      </c>
      <c r="O261" s="230">
        <v>22134.3</v>
      </c>
      <c r="P261" s="230">
        <v>23428.8</v>
      </c>
      <c r="Q261" s="230">
        <v>22139.1</v>
      </c>
    </row>
    <row r="262" spans="1:17" ht="47.25" outlineLevel="4">
      <c r="A262" s="232" t="s">
        <v>758</v>
      </c>
      <c r="B262" s="231" t="s">
        <v>773</v>
      </c>
      <c r="C262" s="231" t="s">
        <v>806</v>
      </c>
      <c r="D262" s="231" t="s">
        <v>715</v>
      </c>
      <c r="E262" s="231" t="s">
        <v>369</v>
      </c>
      <c r="F262" s="231"/>
      <c r="G262" s="231"/>
      <c r="H262" s="231"/>
      <c r="I262" s="231"/>
      <c r="J262" s="238">
        <v>658.3697</v>
      </c>
      <c r="K262" s="230">
        <v>1200</v>
      </c>
      <c r="L262" s="230">
        <v>0</v>
      </c>
      <c r="M262" s="230">
        <v>1200</v>
      </c>
      <c r="N262" s="230">
        <v>0</v>
      </c>
      <c r="O262" s="230">
        <v>1200</v>
      </c>
      <c r="P262" s="230">
        <v>537.4</v>
      </c>
      <c r="Q262" s="230">
        <v>476.9</v>
      </c>
    </row>
    <row r="263" spans="1:17" ht="66.75" customHeight="1" outlineLevel="4">
      <c r="A263" s="232" t="s">
        <v>779</v>
      </c>
      <c r="B263" s="231" t="s">
        <v>773</v>
      </c>
      <c r="C263" s="231" t="s">
        <v>806</v>
      </c>
      <c r="D263" s="231" t="s">
        <v>715</v>
      </c>
      <c r="E263" s="231" t="s">
        <v>366</v>
      </c>
      <c r="F263" s="231"/>
      <c r="G263" s="231"/>
      <c r="H263" s="231"/>
      <c r="I263" s="231"/>
      <c r="J263" s="230">
        <v>20614.6</v>
      </c>
      <c r="K263" s="230">
        <v>21168.3</v>
      </c>
      <c r="L263" s="230">
        <v>0</v>
      </c>
      <c r="M263" s="230">
        <v>21168.3</v>
      </c>
      <c r="N263" s="230">
        <v>0</v>
      </c>
      <c r="O263" s="230">
        <v>21168.3</v>
      </c>
      <c r="P263" s="230">
        <v>20614.6</v>
      </c>
      <c r="Q263" s="230">
        <v>19440.5</v>
      </c>
    </row>
    <row r="264" spans="1:17" ht="141" customHeight="1" outlineLevel="3">
      <c r="A264" s="232" t="s">
        <v>820</v>
      </c>
      <c r="B264" s="231" t="s">
        <v>773</v>
      </c>
      <c r="C264" s="231" t="s">
        <v>806</v>
      </c>
      <c r="D264" s="231" t="s">
        <v>711</v>
      </c>
      <c r="E264" s="231" t="s">
        <v>242</v>
      </c>
      <c r="F264" s="231"/>
      <c r="G264" s="231"/>
      <c r="H264" s="231"/>
      <c r="I264" s="231"/>
      <c r="J264" s="230">
        <f>SUM(J265:J267)</f>
        <v>3922.1</v>
      </c>
      <c r="K264" s="230">
        <f>SUM(K265:K267)</f>
        <v>3602.2999999999997</v>
      </c>
      <c r="L264" s="230">
        <f>SUM(L265:L267)</f>
        <v>0</v>
      </c>
      <c r="M264" s="230">
        <f>SUM(M265:M267)</f>
        <v>3602.2999999999997</v>
      </c>
      <c r="N264" s="230">
        <f>SUM(N265:N267)</f>
        <v>0</v>
      </c>
      <c r="O264" s="230">
        <f>SUM(O265:O267)</f>
        <v>3602.2999999999997</v>
      </c>
      <c r="P264" s="230">
        <f>SUM(P265:P267)</f>
        <v>4292.8</v>
      </c>
      <c r="Q264" s="230">
        <f>SUM(Q265:Q267)</f>
        <v>4660.299999999999</v>
      </c>
    </row>
    <row r="265" spans="1:17" ht="113.25" customHeight="1" outlineLevel="4">
      <c r="A265" s="232" t="s">
        <v>759</v>
      </c>
      <c r="B265" s="231" t="s">
        <v>773</v>
      </c>
      <c r="C265" s="231" t="s">
        <v>806</v>
      </c>
      <c r="D265" s="231" t="s">
        <v>711</v>
      </c>
      <c r="E265" s="231" t="s">
        <v>428</v>
      </c>
      <c r="F265" s="231"/>
      <c r="G265" s="231"/>
      <c r="H265" s="231"/>
      <c r="I265" s="231"/>
      <c r="J265" s="230">
        <v>3105.24</v>
      </c>
      <c r="K265" s="230">
        <v>2602.7</v>
      </c>
      <c r="L265" s="230">
        <v>0</v>
      </c>
      <c r="M265" s="230">
        <v>2602.7</v>
      </c>
      <c r="N265" s="230">
        <v>0</v>
      </c>
      <c r="O265" s="230">
        <v>2602.7</v>
      </c>
      <c r="P265" s="230">
        <v>3423.2</v>
      </c>
      <c r="Q265" s="230">
        <v>3570.7</v>
      </c>
    </row>
    <row r="266" spans="1:17" ht="47.25" outlineLevel="4">
      <c r="A266" s="232" t="s">
        <v>758</v>
      </c>
      <c r="B266" s="231" t="s">
        <v>773</v>
      </c>
      <c r="C266" s="231" t="s">
        <v>806</v>
      </c>
      <c r="D266" s="231" t="s">
        <v>711</v>
      </c>
      <c r="E266" s="231" t="s">
        <v>369</v>
      </c>
      <c r="F266" s="231"/>
      <c r="G266" s="231"/>
      <c r="H266" s="231"/>
      <c r="I266" s="231"/>
      <c r="J266" s="230">
        <v>798.86</v>
      </c>
      <c r="K266" s="230">
        <v>951.6</v>
      </c>
      <c r="L266" s="230">
        <v>0</v>
      </c>
      <c r="M266" s="230">
        <v>951.6</v>
      </c>
      <c r="N266" s="230">
        <v>0</v>
      </c>
      <c r="O266" s="230">
        <v>951.6</v>
      </c>
      <c r="P266" s="230">
        <v>821.6</v>
      </c>
      <c r="Q266" s="230">
        <v>1041.6</v>
      </c>
    </row>
    <row r="267" spans="1:17" ht="15.75" outlineLevel="4">
      <c r="A267" s="232" t="s">
        <v>757</v>
      </c>
      <c r="B267" s="231" t="s">
        <v>773</v>
      </c>
      <c r="C267" s="231" t="s">
        <v>806</v>
      </c>
      <c r="D267" s="231" t="s">
        <v>711</v>
      </c>
      <c r="E267" s="231" t="s">
        <v>403</v>
      </c>
      <c r="F267" s="231"/>
      <c r="G267" s="231"/>
      <c r="H267" s="231"/>
      <c r="I267" s="231"/>
      <c r="J267" s="230">
        <v>18</v>
      </c>
      <c r="K267" s="230">
        <v>48</v>
      </c>
      <c r="L267" s="230">
        <v>0</v>
      </c>
      <c r="M267" s="230">
        <v>48</v>
      </c>
      <c r="N267" s="230">
        <v>0</v>
      </c>
      <c r="O267" s="230">
        <v>48</v>
      </c>
      <c r="P267" s="230">
        <v>48</v>
      </c>
      <c r="Q267" s="230">
        <v>48</v>
      </c>
    </row>
    <row r="268" spans="1:17" ht="221.25" customHeight="1" outlineLevel="3">
      <c r="A268" s="232" t="s">
        <v>819</v>
      </c>
      <c r="B268" s="231" t="s">
        <v>773</v>
      </c>
      <c r="C268" s="231" t="s">
        <v>806</v>
      </c>
      <c r="D268" s="231" t="s">
        <v>709</v>
      </c>
      <c r="E268" s="231" t="s">
        <v>242</v>
      </c>
      <c r="F268" s="231"/>
      <c r="G268" s="231"/>
      <c r="H268" s="231"/>
      <c r="I268" s="231"/>
      <c r="J268" s="230">
        <f>SUM(J269)</f>
        <v>196.6</v>
      </c>
      <c r="K268" s="230">
        <f>SUM(K269)</f>
        <v>609</v>
      </c>
      <c r="L268" s="230">
        <f>SUM(L269)</f>
        <v>0</v>
      </c>
      <c r="M268" s="230">
        <f>SUM(M269)</f>
        <v>609</v>
      </c>
      <c r="N268" s="230">
        <f>SUM(N269)</f>
        <v>0</v>
      </c>
      <c r="O268" s="230">
        <f>SUM(O269)</f>
        <v>609</v>
      </c>
      <c r="P268" s="230">
        <f>SUM(P269)</f>
        <v>0</v>
      </c>
      <c r="Q268" s="230">
        <f>SUM(Q269)</f>
        <v>0</v>
      </c>
    </row>
    <row r="269" spans="1:17" ht="111" customHeight="1" outlineLevel="4">
      <c r="A269" s="232" t="s">
        <v>759</v>
      </c>
      <c r="B269" s="231" t="s">
        <v>773</v>
      </c>
      <c r="C269" s="231" t="s">
        <v>806</v>
      </c>
      <c r="D269" s="231" t="s">
        <v>709</v>
      </c>
      <c r="E269" s="231" t="s">
        <v>428</v>
      </c>
      <c r="F269" s="231"/>
      <c r="G269" s="231"/>
      <c r="H269" s="231"/>
      <c r="I269" s="231"/>
      <c r="J269" s="230">
        <v>196.6</v>
      </c>
      <c r="K269" s="230">
        <v>609</v>
      </c>
      <c r="L269" s="230">
        <v>0</v>
      </c>
      <c r="M269" s="230">
        <v>609</v>
      </c>
      <c r="N269" s="230">
        <v>0</v>
      </c>
      <c r="O269" s="230">
        <v>609</v>
      </c>
      <c r="P269" s="230"/>
      <c r="Q269" s="230"/>
    </row>
    <row r="270" spans="1:17" ht="222.75" customHeight="1" outlineLevel="3">
      <c r="A270" s="232" t="s">
        <v>708</v>
      </c>
      <c r="B270" s="231" t="s">
        <v>773</v>
      </c>
      <c r="C270" s="231" t="s">
        <v>806</v>
      </c>
      <c r="D270" s="231" t="s">
        <v>707</v>
      </c>
      <c r="E270" s="231" t="s">
        <v>242</v>
      </c>
      <c r="F270" s="231"/>
      <c r="G270" s="231"/>
      <c r="H270" s="231"/>
      <c r="I270" s="231"/>
      <c r="J270" s="230">
        <f>SUM(J271)</f>
        <v>451.6</v>
      </c>
      <c r="K270" s="230">
        <f>SUM(K271)</f>
        <v>359</v>
      </c>
      <c r="L270" s="230">
        <f>SUM(L271)</f>
        <v>0</v>
      </c>
      <c r="M270" s="230">
        <f>SUM(M271)</f>
        <v>359</v>
      </c>
      <c r="N270" s="230">
        <f>SUM(N271)</f>
        <v>0</v>
      </c>
      <c r="O270" s="230">
        <f>SUM(O271)</f>
        <v>359</v>
      </c>
      <c r="P270" s="230">
        <f>SUM(P271)</f>
        <v>147.5</v>
      </c>
      <c r="Q270" s="230">
        <f>SUM(Q271)</f>
        <v>0</v>
      </c>
    </row>
    <row r="271" spans="1:17" ht="109.5" customHeight="1" outlineLevel="4">
      <c r="A271" s="232" t="s">
        <v>759</v>
      </c>
      <c r="B271" s="231" t="s">
        <v>773</v>
      </c>
      <c r="C271" s="231" t="s">
        <v>806</v>
      </c>
      <c r="D271" s="231" t="s">
        <v>707</v>
      </c>
      <c r="E271" s="231" t="s">
        <v>428</v>
      </c>
      <c r="F271" s="231"/>
      <c r="G271" s="231"/>
      <c r="H271" s="231"/>
      <c r="I271" s="231"/>
      <c r="J271" s="230">
        <v>451.6</v>
      </c>
      <c r="K271" s="230">
        <v>359</v>
      </c>
      <c r="L271" s="230">
        <v>0</v>
      </c>
      <c r="M271" s="230">
        <v>359</v>
      </c>
      <c r="N271" s="230">
        <v>0</v>
      </c>
      <c r="O271" s="230">
        <v>359</v>
      </c>
      <c r="P271" s="230">
        <v>147.5</v>
      </c>
      <c r="Q271" s="230"/>
    </row>
    <row r="272" spans="1:17" ht="125.25" customHeight="1" outlineLevel="3">
      <c r="A272" s="232" t="s">
        <v>818</v>
      </c>
      <c r="B272" s="231" t="s">
        <v>773</v>
      </c>
      <c r="C272" s="231" t="s">
        <v>806</v>
      </c>
      <c r="D272" s="231" t="s">
        <v>705</v>
      </c>
      <c r="E272" s="231" t="s">
        <v>242</v>
      </c>
      <c r="F272" s="231"/>
      <c r="G272" s="231"/>
      <c r="H272" s="231"/>
      <c r="I272" s="231"/>
      <c r="J272" s="230">
        <f>SUM(J273)</f>
        <v>50</v>
      </c>
      <c r="K272" s="230">
        <f>SUM(K273)</f>
        <v>50</v>
      </c>
      <c r="L272" s="230">
        <f>SUM(L273)</f>
        <v>0</v>
      </c>
      <c r="M272" s="230">
        <f>SUM(M273)</f>
        <v>50</v>
      </c>
      <c r="N272" s="230">
        <f>SUM(N273)</f>
        <v>0</v>
      </c>
      <c r="O272" s="230">
        <f>SUM(O273)</f>
        <v>50</v>
      </c>
      <c r="P272" s="230">
        <f>SUM(P273)</f>
        <v>0</v>
      </c>
      <c r="Q272" s="230">
        <f>SUM(Q273)</f>
        <v>80</v>
      </c>
    </row>
    <row r="273" spans="1:17" ht="47.25" outlineLevel="4">
      <c r="A273" s="232" t="s">
        <v>758</v>
      </c>
      <c r="B273" s="231" t="s">
        <v>773</v>
      </c>
      <c r="C273" s="231" t="s">
        <v>806</v>
      </c>
      <c r="D273" s="231" t="s">
        <v>705</v>
      </c>
      <c r="E273" s="231" t="s">
        <v>369</v>
      </c>
      <c r="F273" s="231"/>
      <c r="G273" s="231"/>
      <c r="H273" s="231"/>
      <c r="I273" s="231"/>
      <c r="J273" s="230">
        <v>50</v>
      </c>
      <c r="K273" s="230">
        <v>50</v>
      </c>
      <c r="L273" s="230">
        <v>0</v>
      </c>
      <c r="M273" s="230">
        <v>50</v>
      </c>
      <c r="N273" s="230">
        <v>0</v>
      </c>
      <c r="O273" s="230">
        <v>50</v>
      </c>
      <c r="P273" s="230">
        <v>0</v>
      </c>
      <c r="Q273" s="230">
        <v>80</v>
      </c>
    </row>
    <row r="274" spans="1:17" ht="204.75" outlineLevel="4">
      <c r="A274" s="232" t="s">
        <v>702</v>
      </c>
      <c r="B274" s="231" t="s">
        <v>773</v>
      </c>
      <c r="C274" s="231" t="s">
        <v>806</v>
      </c>
      <c r="D274" s="231" t="s">
        <v>701</v>
      </c>
      <c r="E274" s="231" t="s">
        <v>242</v>
      </c>
      <c r="F274" s="231"/>
      <c r="G274" s="231"/>
      <c r="H274" s="231"/>
      <c r="I274" s="231"/>
      <c r="J274" s="230">
        <f>SUM(J275)</f>
        <v>196.6</v>
      </c>
      <c r="K274" s="230">
        <f>SUM(K275)</f>
        <v>0</v>
      </c>
      <c r="L274" s="230">
        <f>SUM(L275)</f>
        <v>0</v>
      </c>
      <c r="M274" s="230">
        <f>SUM(M275)</f>
        <v>0</v>
      </c>
      <c r="N274" s="230">
        <f>SUM(N275)</f>
        <v>0</v>
      </c>
      <c r="O274" s="230">
        <f>SUM(O275)</f>
        <v>0</v>
      </c>
      <c r="P274" s="230">
        <f>SUM(P275)</f>
        <v>0</v>
      </c>
      <c r="Q274" s="230">
        <f>SUM(Q275)</f>
        <v>0</v>
      </c>
    </row>
    <row r="275" spans="1:17" ht="112.5" customHeight="1" outlineLevel="4">
      <c r="A275" s="232" t="s">
        <v>744</v>
      </c>
      <c r="B275" s="231" t="s">
        <v>773</v>
      </c>
      <c r="C275" s="231" t="s">
        <v>806</v>
      </c>
      <c r="D275" s="231" t="s">
        <v>701</v>
      </c>
      <c r="E275" s="231" t="s">
        <v>428</v>
      </c>
      <c r="F275" s="231"/>
      <c r="G275" s="231"/>
      <c r="H275" s="231"/>
      <c r="I275" s="231"/>
      <c r="J275" s="230">
        <v>196.6</v>
      </c>
      <c r="K275" s="230"/>
      <c r="L275" s="230"/>
      <c r="M275" s="230"/>
      <c r="N275" s="230"/>
      <c r="O275" s="230"/>
      <c r="P275" s="230"/>
      <c r="Q275" s="230"/>
    </row>
    <row r="276" spans="1:17" ht="204.75" customHeight="1" outlineLevel="4">
      <c r="A276" s="232" t="s">
        <v>817</v>
      </c>
      <c r="B276" s="231" t="s">
        <v>773</v>
      </c>
      <c r="C276" s="231" t="s">
        <v>806</v>
      </c>
      <c r="D276" s="231" t="s">
        <v>699</v>
      </c>
      <c r="E276" s="231" t="s">
        <v>242</v>
      </c>
      <c r="F276" s="231"/>
      <c r="G276" s="231"/>
      <c r="H276" s="231"/>
      <c r="I276" s="231"/>
      <c r="J276" s="230">
        <f>SUM(J277)</f>
        <v>451.6</v>
      </c>
      <c r="K276" s="230">
        <f>SUM(K277)</f>
        <v>0</v>
      </c>
      <c r="L276" s="230">
        <f>SUM(L277)</f>
        <v>0</v>
      </c>
      <c r="M276" s="230">
        <f>SUM(M277)</f>
        <v>0</v>
      </c>
      <c r="N276" s="230">
        <f>SUM(N277)</f>
        <v>0</v>
      </c>
      <c r="O276" s="230">
        <f>SUM(O277)</f>
        <v>0</v>
      </c>
      <c r="P276" s="230">
        <f>SUM(P277)</f>
        <v>147.5</v>
      </c>
      <c r="Q276" s="230">
        <f>SUM(Q277)</f>
        <v>0</v>
      </c>
    </row>
    <row r="277" spans="1:17" ht="110.25" outlineLevel="4">
      <c r="A277" s="232" t="s">
        <v>759</v>
      </c>
      <c r="B277" s="231" t="s">
        <v>773</v>
      </c>
      <c r="C277" s="231" t="s">
        <v>806</v>
      </c>
      <c r="D277" s="231" t="s">
        <v>699</v>
      </c>
      <c r="E277" s="231" t="s">
        <v>428</v>
      </c>
      <c r="F277" s="231"/>
      <c r="G277" s="231"/>
      <c r="H277" s="231"/>
      <c r="I277" s="231"/>
      <c r="J277" s="230">
        <v>451.6</v>
      </c>
      <c r="K277" s="230"/>
      <c r="L277" s="230"/>
      <c r="M277" s="230"/>
      <c r="N277" s="230"/>
      <c r="O277" s="230"/>
      <c r="P277" s="230">
        <v>147.5</v>
      </c>
      <c r="Q277" s="230"/>
    </row>
    <row r="278" spans="1:17" ht="126.75" customHeight="1" outlineLevel="3">
      <c r="A278" s="232" t="s">
        <v>816</v>
      </c>
      <c r="B278" s="231" t="s">
        <v>773</v>
      </c>
      <c r="C278" s="231" t="s">
        <v>806</v>
      </c>
      <c r="D278" s="231" t="s">
        <v>691</v>
      </c>
      <c r="E278" s="231" t="s">
        <v>242</v>
      </c>
      <c r="F278" s="231"/>
      <c r="G278" s="231"/>
      <c r="H278" s="231"/>
      <c r="I278" s="231"/>
      <c r="J278" s="230">
        <f>SUM(J279:J280)</f>
        <v>80</v>
      </c>
      <c r="K278" s="230">
        <f>SUM(K279:K280)</f>
        <v>80</v>
      </c>
      <c r="L278" s="230">
        <f>SUM(L279:L280)</f>
        <v>0</v>
      </c>
      <c r="M278" s="230">
        <f>SUM(M279:M280)</f>
        <v>80</v>
      </c>
      <c r="N278" s="230">
        <f>SUM(N279:N280)</f>
        <v>0</v>
      </c>
      <c r="O278" s="230">
        <f>SUM(O279:O280)</f>
        <v>80</v>
      </c>
      <c r="P278" s="230">
        <f>SUM(P279:P280)</f>
        <v>80</v>
      </c>
      <c r="Q278" s="230">
        <f>SUM(Q279:Q280)</f>
        <v>80</v>
      </c>
    </row>
    <row r="279" spans="1:17" ht="47.25" outlineLevel="4">
      <c r="A279" s="232" t="s">
        <v>758</v>
      </c>
      <c r="B279" s="231" t="s">
        <v>773</v>
      </c>
      <c r="C279" s="231" t="s">
        <v>806</v>
      </c>
      <c r="D279" s="231" t="s">
        <v>691</v>
      </c>
      <c r="E279" s="231" t="s">
        <v>369</v>
      </c>
      <c r="F279" s="231"/>
      <c r="G279" s="231"/>
      <c r="H279" s="231"/>
      <c r="I279" s="231"/>
      <c r="J279" s="230">
        <v>40</v>
      </c>
      <c r="K279" s="230">
        <v>40</v>
      </c>
      <c r="L279" s="230">
        <v>0</v>
      </c>
      <c r="M279" s="230">
        <v>40</v>
      </c>
      <c r="N279" s="230">
        <v>0</v>
      </c>
      <c r="O279" s="230">
        <v>40</v>
      </c>
      <c r="P279" s="230">
        <v>40</v>
      </c>
      <c r="Q279" s="230">
        <v>40</v>
      </c>
    </row>
    <row r="280" spans="1:17" ht="61.5" customHeight="1" outlineLevel="4">
      <c r="A280" s="232" t="s">
        <v>779</v>
      </c>
      <c r="B280" s="231" t="s">
        <v>773</v>
      </c>
      <c r="C280" s="231" t="s">
        <v>806</v>
      </c>
      <c r="D280" s="231" t="s">
        <v>691</v>
      </c>
      <c r="E280" s="231" t="s">
        <v>366</v>
      </c>
      <c r="F280" s="231"/>
      <c r="G280" s="231"/>
      <c r="H280" s="231"/>
      <c r="I280" s="231"/>
      <c r="J280" s="230">
        <v>40</v>
      </c>
      <c r="K280" s="230">
        <v>40</v>
      </c>
      <c r="L280" s="230">
        <v>0</v>
      </c>
      <c r="M280" s="230">
        <v>40</v>
      </c>
      <c r="N280" s="230">
        <v>0</v>
      </c>
      <c r="O280" s="230">
        <v>40</v>
      </c>
      <c r="P280" s="230">
        <v>40</v>
      </c>
      <c r="Q280" s="230">
        <v>40</v>
      </c>
    </row>
    <row r="281" spans="1:17" ht="191.25" customHeight="1" outlineLevel="3">
      <c r="A281" s="232" t="s">
        <v>815</v>
      </c>
      <c r="B281" s="231" t="s">
        <v>773</v>
      </c>
      <c r="C281" s="231" t="s">
        <v>806</v>
      </c>
      <c r="D281" s="231" t="s">
        <v>679</v>
      </c>
      <c r="E281" s="231" t="s">
        <v>242</v>
      </c>
      <c r="F281" s="231"/>
      <c r="G281" s="231"/>
      <c r="H281" s="231"/>
      <c r="I281" s="231"/>
      <c r="J281" s="230">
        <f>SUM(J282:J283)</f>
        <v>936.7</v>
      </c>
      <c r="K281" s="230">
        <f>SUM(K282:K283)</f>
        <v>876.7</v>
      </c>
      <c r="L281" s="230">
        <f>SUM(L282:L283)</f>
        <v>0</v>
      </c>
      <c r="M281" s="230">
        <f>SUM(M282:M283)</f>
        <v>876.7</v>
      </c>
      <c r="N281" s="230">
        <f>SUM(N282:N283)</f>
        <v>0</v>
      </c>
      <c r="O281" s="230">
        <f>SUM(O282:O283)</f>
        <v>876.7</v>
      </c>
      <c r="P281" s="230">
        <f>SUM(P282:P283)</f>
        <v>471.7</v>
      </c>
      <c r="Q281" s="230">
        <f>SUM(Q282:Q283)</f>
        <v>85.1</v>
      </c>
    </row>
    <row r="282" spans="1:17" ht="47.25" outlineLevel="4">
      <c r="A282" s="232" t="s">
        <v>758</v>
      </c>
      <c r="B282" s="231" t="s">
        <v>773</v>
      </c>
      <c r="C282" s="231" t="s">
        <v>806</v>
      </c>
      <c r="D282" s="231" t="s">
        <v>679</v>
      </c>
      <c r="E282" s="231" t="s">
        <v>369</v>
      </c>
      <c r="F282" s="231"/>
      <c r="G282" s="231"/>
      <c r="H282" s="231"/>
      <c r="I282" s="231"/>
      <c r="J282" s="230">
        <v>736.7</v>
      </c>
      <c r="K282" s="230">
        <v>736.7</v>
      </c>
      <c r="L282" s="230">
        <v>0</v>
      </c>
      <c r="M282" s="230">
        <v>736.7</v>
      </c>
      <c r="N282" s="230">
        <v>0</v>
      </c>
      <c r="O282" s="230">
        <v>736.7</v>
      </c>
      <c r="P282" s="230">
        <v>331.7</v>
      </c>
      <c r="Q282" s="230">
        <v>85.1</v>
      </c>
    </row>
    <row r="283" spans="1:17" ht="62.25" customHeight="1" outlineLevel="4">
      <c r="A283" s="232" t="s">
        <v>779</v>
      </c>
      <c r="B283" s="231" t="s">
        <v>773</v>
      </c>
      <c r="C283" s="231" t="s">
        <v>806</v>
      </c>
      <c r="D283" s="231" t="s">
        <v>679</v>
      </c>
      <c r="E283" s="231" t="s">
        <v>366</v>
      </c>
      <c r="F283" s="231"/>
      <c r="G283" s="231"/>
      <c r="H283" s="231"/>
      <c r="I283" s="231"/>
      <c r="J283" s="230">
        <v>200</v>
      </c>
      <c r="K283" s="230">
        <v>140</v>
      </c>
      <c r="L283" s="230">
        <v>0</v>
      </c>
      <c r="M283" s="230">
        <v>140</v>
      </c>
      <c r="N283" s="230">
        <v>0</v>
      </c>
      <c r="O283" s="230">
        <v>140</v>
      </c>
      <c r="P283" s="230">
        <v>140</v>
      </c>
      <c r="Q283" s="230">
        <v>0</v>
      </c>
    </row>
    <row r="284" spans="1:17" ht="191.25" customHeight="1" outlineLevel="4">
      <c r="A284" s="232" t="s">
        <v>677</v>
      </c>
      <c r="B284" s="231" t="s">
        <v>773</v>
      </c>
      <c r="C284" s="231" t="s">
        <v>806</v>
      </c>
      <c r="D284" s="231" t="s">
        <v>676</v>
      </c>
      <c r="E284" s="231" t="s">
        <v>242</v>
      </c>
      <c r="F284" s="231"/>
      <c r="G284" s="231"/>
      <c r="H284" s="231"/>
      <c r="I284" s="231"/>
      <c r="J284" s="230">
        <f>SUM(J285:J286)</f>
        <v>340</v>
      </c>
      <c r="K284" s="230">
        <f>SUM(K285:K286)</f>
        <v>0</v>
      </c>
      <c r="L284" s="230">
        <f>SUM(L285:L286)</f>
        <v>0</v>
      </c>
      <c r="M284" s="230">
        <f>SUM(M285:M286)</f>
        <v>0</v>
      </c>
      <c r="N284" s="230">
        <f>SUM(N285:N286)</f>
        <v>0</v>
      </c>
      <c r="O284" s="230">
        <f>SUM(O285:O286)</f>
        <v>0</v>
      </c>
      <c r="P284" s="230">
        <f>SUM(P285:P286)</f>
        <v>0</v>
      </c>
      <c r="Q284" s="230">
        <f>SUM(Q285:Q286)</f>
        <v>0</v>
      </c>
    </row>
    <row r="285" spans="1:17" ht="49.5" customHeight="1" outlineLevel="4">
      <c r="A285" s="232" t="s">
        <v>370</v>
      </c>
      <c r="B285" s="231" t="s">
        <v>773</v>
      </c>
      <c r="C285" s="231" t="s">
        <v>806</v>
      </c>
      <c r="D285" s="231" t="s">
        <v>676</v>
      </c>
      <c r="E285" s="231" t="s">
        <v>369</v>
      </c>
      <c r="F285" s="231"/>
      <c r="G285" s="231"/>
      <c r="H285" s="231"/>
      <c r="I285" s="231"/>
      <c r="J285" s="230">
        <v>140</v>
      </c>
      <c r="K285" s="230"/>
      <c r="L285" s="230"/>
      <c r="M285" s="230"/>
      <c r="N285" s="230"/>
      <c r="O285" s="230"/>
      <c r="P285" s="230"/>
      <c r="Q285" s="230"/>
    </row>
    <row r="286" spans="1:17" ht="61.5" customHeight="1" outlineLevel="4">
      <c r="A286" s="232" t="s">
        <v>779</v>
      </c>
      <c r="B286" s="231" t="s">
        <v>773</v>
      </c>
      <c r="C286" s="231" t="s">
        <v>806</v>
      </c>
      <c r="D286" s="231" t="s">
        <v>676</v>
      </c>
      <c r="E286" s="231" t="s">
        <v>366</v>
      </c>
      <c r="F286" s="231"/>
      <c r="G286" s="231"/>
      <c r="H286" s="231"/>
      <c r="I286" s="231"/>
      <c r="J286" s="230">
        <v>200</v>
      </c>
      <c r="K286" s="230"/>
      <c r="L286" s="230"/>
      <c r="M286" s="230"/>
      <c r="N286" s="230"/>
      <c r="O286" s="230"/>
      <c r="P286" s="230"/>
      <c r="Q286" s="230"/>
    </row>
    <row r="287" spans="1:17" ht="193.5" customHeight="1" outlineLevel="3">
      <c r="A287" s="232" t="s">
        <v>814</v>
      </c>
      <c r="B287" s="231" t="s">
        <v>773</v>
      </c>
      <c r="C287" s="231" t="s">
        <v>806</v>
      </c>
      <c r="D287" s="231" t="s">
        <v>672</v>
      </c>
      <c r="E287" s="231" t="s">
        <v>242</v>
      </c>
      <c r="F287" s="231"/>
      <c r="G287" s="231"/>
      <c r="H287" s="231"/>
      <c r="I287" s="231"/>
      <c r="J287" s="230">
        <f>SUM(J288)</f>
        <v>56</v>
      </c>
      <c r="K287" s="230">
        <f>SUM(K288)</f>
        <v>56</v>
      </c>
      <c r="L287" s="230">
        <f>SUM(L288)</f>
        <v>0</v>
      </c>
      <c r="M287" s="230">
        <f>SUM(M288)</f>
        <v>56</v>
      </c>
      <c r="N287" s="230">
        <f>SUM(N288)</f>
        <v>0</v>
      </c>
      <c r="O287" s="230">
        <f>SUM(O288)</f>
        <v>56</v>
      </c>
      <c r="P287" s="230">
        <f>SUM(P288)</f>
        <v>56</v>
      </c>
      <c r="Q287" s="230">
        <f>SUM(Q288)</f>
        <v>56</v>
      </c>
    </row>
    <row r="288" spans="1:17" ht="47.25" outlineLevel="4">
      <c r="A288" s="232" t="s">
        <v>758</v>
      </c>
      <c r="B288" s="231" t="s">
        <v>773</v>
      </c>
      <c r="C288" s="231" t="s">
        <v>806</v>
      </c>
      <c r="D288" s="231" t="s">
        <v>672</v>
      </c>
      <c r="E288" s="231" t="s">
        <v>369</v>
      </c>
      <c r="F288" s="231"/>
      <c r="G288" s="231"/>
      <c r="H288" s="231"/>
      <c r="I288" s="231"/>
      <c r="J288" s="230">
        <v>56</v>
      </c>
      <c r="K288" s="230">
        <v>56</v>
      </c>
      <c r="L288" s="230">
        <v>0</v>
      </c>
      <c r="M288" s="230">
        <v>56</v>
      </c>
      <c r="N288" s="230">
        <v>0</v>
      </c>
      <c r="O288" s="230">
        <v>56</v>
      </c>
      <c r="P288" s="230">
        <v>56</v>
      </c>
      <c r="Q288" s="230">
        <v>56</v>
      </c>
    </row>
    <row r="289" spans="1:17" ht="175.5" customHeight="1" outlineLevel="3">
      <c r="A289" s="232" t="s">
        <v>813</v>
      </c>
      <c r="B289" s="231" t="s">
        <v>773</v>
      </c>
      <c r="C289" s="231" t="s">
        <v>806</v>
      </c>
      <c r="D289" s="231" t="s">
        <v>670</v>
      </c>
      <c r="E289" s="231" t="s">
        <v>242</v>
      </c>
      <c r="F289" s="231"/>
      <c r="G289" s="231"/>
      <c r="H289" s="231"/>
      <c r="I289" s="231"/>
      <c r="J289" s="230">
        <f>SUM(J290)</f>
        <v>80</v>
      </c>
      <c r="K289" s="230">
        <f>SUM(K290)</f>
        <v>80</v>
      </c>
      <c r="L289" s="230">
        <f>SUM(L290)</f>
        <v>0</v>
      </c>
      <c r="M289" s="230">
        <f>SUM(M290)</f>
        <v>80</v>
      </c>
      <c r="N289" s="230">
        <f>SUM(N290)</f>
        <v>0</v>
      </c>
      <c r="O289" s="230">
        <f>SUM(O290)</f>
        <v>80</v>
      </c>
      <c r="P289" s="230">
        <f>SUM(P290)</f>
        <v>30</v>
      </c>
      <c r="Q289" s="230">
        <f>SUM(Q290)</f>
        <v>80</v>
      </c>
    </row>
    <row r="290" spans="1:17" ht="47.25" outlineLevel="4">
      <c r="A290" s="232" t="s">
        <v>758</v>
      </c>
      <c r="B290" s="231" t="s">
        <v>773</v>
      </c>
      <c r="C290" s="231" t="s">
        <v>806</v>
      </c>
      <c r="D290" s="231" t="s">
        <v>670</v>
      </c>
      <c r="E290" s="231" t="s">
        <v>369</v>
      </c>
      <c r="F290" s="231"/>
      <c r="G290" s="231"/>
      <c r="H290" s="231"/>
      <c r="I290" s="231"/>
      <c r="J290" s="230">
        <v>80</v>
      </c>
      <c r="K290" s="230">
        <v>80</v>
      </c>
      <c r="L290" s="230">
        <v>0</v>
      </c>
      <c r="M290" s="230">
        <v>80</v>
      </c>
      <c r="N290" s="230">
        <v>0</v>
      </c>
      <c r="O290" s="230">
        <v>80</v>
      </c>
      <c r="P290" s="230">
        <v>30</v>
      </c>
      <c r="Q290" s="230">
        <v>80</v>
      </c>
    </row>
    <row r="291" spans="1:17" ht="158.25" customHeight="1" outlineLevel="3">
      <c r="A291" s="232" t="s">
        <v>812</v>
      </c>
      <c r="B291" s="231" t="s">
        <v>773</v>
      </c>
      <c r="C291" s="231" t="s">
        <v>806</v>
      </c>
      <c r="D291" s="231" t="s">
        <v>668</v>
      </c>
      <c r="E291" s="231" t="s">
        <v>242</v>
      </c>
      <c r="F291" s="231"/>
      <c r="G291" s="231"/>
      <c r="H291" s="231"/>
      <c r="I291" s="231"/>
      <c r="J291" s="230">
        <f>SUM(J292:J293)</f>
        <v>40</v>
      </c>
      <c r="K291" s="230">
        <f>SUM(K292:K293)</f>
        <v>40</v>
      </c>
      <c r="L291" s="230">
        <f>SUM(L292:L293)</f>
        <v>0</v>
      </c>
      <c r="M291" s="230">
        <f>SUM(M292:M293)</f>
        <v>40</v>
      </c>
      <c r="N291" s="230">
        <f>SUM(N292:N293)</f>
        <v>0</v>
      </c>
      <c r="O291" s="230">
        <f>SUM(O292:O293)</f>
        <v>40</v>
      </c>
      <c r="P291" s="230">
        <f>SUM(P292:P293)</f>
        <v>40</v>
      </c>
      <c r="Q291" s="230">
        <f>SUM(Q292:Q293)</f>
        <v>40</v>
      </c>
    </row>
    <row r="292" spans="1:17" ht="47.25" outlineLevel="4">
      <c r="A292" s="232" t="s">
        <v>758</v>
      </c>
      <c r="B292" s="231" t="s">
        <v>773</v>
      </c>
      <c r="C292" s="231" t="s">
        <v>806</v>
      </c>
      <c r="D292" s="231" t="s">
        <v>668</v>
      </c>
      <c r="E292" s="231" t="s">
        <v>369</v>
      </c>
      <c r="F292" s="231"/>
      <c r="G292" s="231"/>
      <c r="H292" s="231"/>
      <c r="I292" s="231"/>
      <c r="J292" s="230">
        <v>20</v>
      </c>
      <c r="K292" s="230">
        <v>20</v>
      </c>
      <c r="L292" s="230">
        <v>0</v>
      </c>
      <c r="M292" s="230">
        <v>20</v>
      </c>
      <c r="N292" s="230">
        <v>0</v>
      </c>
      <c r="O292" s="230">
        <v>20</v>
      </c>
      <c r="P292" s="230">
        <v>20</v>
      </c>
      <c r="Q292" s="230">
        <v>20</v>
      </c>
    </row>
    <row r="293" spans="1:17" ht="64.5" customHeight="1" outlineLevel="4">
      <c r="A293" s="232" t="s">
        <v>779</v>
      </c>
      <c r="B293" s="231" t="s">
        <v>773</v>
      </c>
      <c r="C293" s="231" t="s">
        <v>806</v>
      </c>
      <c r="D293" s="231" t="s">
        <v>668</v>
      </c>
      <c r="E293" s="231" t="s">
        <v>366</v>
      </c>
      <c r="F293" s="231"/>
      <c r="G293" s="231"/>
      <c r="H293" s="231"/>
      <c r="I293" s="231"/>
      <c r="J293" s="230">
        <v>20</v>
      </c>
      <c r="K293" s="230">
        <v>20</v>
      </c>
      <c r="L293" s="230">
        <v>0</v>
      </c>
      <c r="M293" s="230">
        <v>20</v>
      </c>
      <c r="N293" s="230">
        <v>0</v>
      </c>
      <c r="O293" s="230">
        <v>20</v>
      </c>
      <c r="P293" s="230">
        <v>20</v>
      </c>
      <c r="Q293" s="230">
        <v>20</v>
      </c>
    </row>
    <row r="294" spans="1:17" ht="173.25" outlineLevel="3">
      <c r="A294" s="232" t="s">
        <v>811</v>
      </c>
      <c r="B294" s="231" t="s">
        <v>773</v>
      </c>
      <c r="C294" s="231" t="s">
        <v>806</v>
      </c>
      <c r="D294" s="231" t="s">
        <v>664</v>
      </c>
      <c r="E294" s="231" t="s">
        <v>242</v>
      </c>
      <c r="F294" s="231"/>
      <c r="G294" s="231"/>
      <c r="H294" s="231"/>
      <c r="I294" s="231"/>
      <c r="J294" s="230">
        <f>SUM(J295:J296)</f>
        <v>16</v>
      </c>
      <c r="K294" s="230">
        <f>SUM(K295:K296)</f>
        <v>16</v>
      </c>
      <c r="L294" s="230">
        <f>SUM(L295:L296)</f>
        <v>0</v>
      </c>
      <c r="M294" s="230">
        <f>SUM(M295:M296)</f>
        <v>16</v>
      </c>
      <c r="N294" s="230">
        <f>SUM(N295:N296)</f>
        <v>0</v>
      </c>
      <c r="O294" s="230">
        <f>SUM(O295:O296)</f>
        <v>16</v>
      </c>
      <c r="P294" s="230">
        <f>SUM(P295:P296)</f>
        <v>16</v>
      </c>
      <c r="Q294" s="230">
        <f>SUM(Q295:Q296)</f>
        <v>16</v>
      </c>
    </row>
    <row r="295" spans="1:17" ht="47.25" outlineLevel="4">
      <c r="A295" s="232" t="s">
        <v>758</v>
      </c>
      <c r="B295" s="231" t="s">
        <v>773</v>
      </c>
      <c r="C295" s="231" t="s">
        <v>806</v>
      </c>
      <c r="D295" s="231" t="s">
        <v>664</v>
      </c>
      <c r="E295" s="231" t="s">
        <v>369</v>
      </c>
      <c r="F295" s="231"/>
      <c r="G295" s="231"/>
      <c r="H295" s="231"/>
      <c r="I295" s="231"/>
      <c r="J295" s="230">
        <v>12</v>
      </c>
      <c r="K295" s="230">
        <v>12</v>
      </c>
      <c r="L295" s="230">
        <v>0</v>
      </c>
      <c r="M295" s="230">
        <v>12</v>
      </c>
      <c r="N295" s="230">
        <v>0</v>
      </c>
      <c r="O295" s="230">
        <v>12</v>
      </c>
      <c r="P295" s="230">
        <v>12</v>
      </c>
      <c r="Q295" s="230">
        <v>12</v>
      </c>
    </row>
    <row r="296" spans="1:17" ht="65.25" customHeight="1" outlineLevel="4">
      <c r="A296" s="232" t="s">
        <v>779</v>
      </c>
      <c r="B296" s="231" t="s">
        <v>773</v>
      </c>
      <c r="C296" s="231" t="s">
        <v>806</v>
      </c>
      <c r="D296" s="231" t="s">
        <v>664</v>
      </c>
      <c r="E296" s="231" t="s">
        <v>366</v>
      </c>
      <c r="F296" s="231"/>
      <c r="G296" s="231"/>
      <c r="H296" s="231"/>
      <c r="I296" s="231"/>
      <c r="J296" s="230">
        <v>4</v>
      </c>
      <c r="K296" s="230">
        <v>4</v>
      </c>
      <c r="L296" s="230">
        <v>0</v>
      </c>
      <c r="M296" s="230">
        <v>4</v>
      </c>
      <c r="N296" s="230">
        <v>0</v>
      </c>
      <c r="O296" s="230">
        <v>4</v>
      </c>
      <c r="P296" s="230">
        <v>4</v>
      </c>
      <c r="Q296" s="230">
        <v>4</v>
      </c>
    </row>
    <row r="297" spans="1:17" ht="110.25" outlineLevel="3">
      <c r="A297" s="232" t="s">
        <v>804</v>
      </c>
      <c r="B297" s="231" t="s">
        <v>773</v>
      </c>
      <c r="C297" s="231" t="s">
        <v>806</v>
      </c>
      <c r="D297" s="231" t="s">
        <v>642</v>
      </c>
      <c r="E297" s="231" t="s">
        <v>242</v>
      </c>
      <c r="F297" s="231"/>
      <c r="G297" s="231"/>
      <c r="H297" s="231"/>
      <c r="I297" s="231"/>
      <c r="J297" s="230">
        <f>SUM(J298:J299)</f>
        <v>55.5</v>
      </c>
      <c r="K297" s="230">
        <f>SUM(K298:K299)</f>
        <v>55.5</v>
      </c>
      <c r="L297" s="230">
        <f>SUM(L298:L299)</f>
        <v>0</v>
      </c>
      <c r="M297" s="230">
        <f>SUM(M298:M299)</f>
        <v>55.5</v>
      </c>
      <c r="N297" s="230">
        <f>SUM(N298:N299)</f>
        <v>0</v>
      </c>
      <c r="O297" s="230">
        <f>SUM(O298:O299)</f>
        <v>55.5</v>
      </c>
      <c r="P297" s="230">
        <f>SUM(P298:P299)</f>
        <v>55.5</v>
      </c>
      <c r="Q297" s="230">
        <f>SUM(Q298:Q299)</f>
        <v>55.5</v>
      </c>
    </row>
    <row r="298" spans="1:17" ht="112.5" customHeight="1" outlineLevel="4">
      <c r="A298" s="232" t="s">
        <v>759</v>
      </c>
      <c r="B298" s="231" t="s">
        <v>773</v>
      </c>
      <c r="C298" s="231" t="s">
        <v>806</v>
      </c>
      <c r="D298" s="231" t="s">
        <v>642</v>
      </c>
      <c r="E298" s="231" t="s">
        <v>428</v>
      </c>
      <c r="F298" s="231"/>
      <c r="G298" s="231"/>
      <c r="H298" s="231"/>
      <c r="I298" s="231"/>
      <c r="J298" s="230">
        <v>11.5</v>
      </c>
      <c r="K298" s="230">
        <v>11.5</v>
      </c>
      <c r="L298" s="230">
        <v>0</v>
      </c>
      <c r="M298" s="230">
        <v>11.5</v>
      </c>
      <c r="N298" s="230">
        <v>0</v>
      </c>
      <c r="O298" s="230">
        <v>11.5</v>
      </c>
      <c r="P298" s="230">
        <v>11.5</v>
      </c>
      <c r="Q298" s="230">
        <v>11.5</v>
      </c>
    </row>
    <row r="299" spans="1:17" ht="47.25" outlineLevel="4">
      <c r="A299" s="232" t="s">
        <v>758</v>
      </c>
      <c r="B299" s="231" t="s">
        <v>773</v>
      </c>
      <c r="C299" s="231" t="s">
        <v>806</v>
      </c>
      <c r="D299" s="231" t="s">
        <v>642</v>
      </c>
      <c r="E299" s="231" t="s">
        <v>369</v>
      </c>
      <c r="F299" s="231"/>
      <c r="G299" s="231"/>
      <c r="H299" s="231"/>
      <c r="I299" s="231"/>
      <c r="J299" s="230">
        <v>44</v>
      </c>
      <c r="K299" s="230">
        <v>44</v>
      </c>
      <c r="L299" s="230">
        <v>0</v>
      </c>
      <c r="M299" s="230">
        <v>44</v>
      </c>
      <c r="N299" s="230">
        <v>0</v>
      </c>
      <c r="O299" s="230">
        <v>44</v>
      </c>
      <c r="P299" s="230">
        <v>44</v>
      </c>
      <c r="Q299" s="230">
        <v>44</v>
      </c>
    </row>
    <row r="300" spans="1:17" ht="110.25" customHeight="1" outlineLevel="3">
      <c r="A300" s="232" t="s">
        <v>810</v>
      </c>
      <c r="B300" s="231" t="s">
        <v>773</v>
      </c>
      <c r="C300" s="231" t="s">
        <v>806</v>
      </c>
      <c r="D300" s="231" t="s">
        <v>636</v>
      </c>
      <c r="E300" s="231" t="s">
        <v>242</v>
      </c>
      <c r="F300" s="231"/>
      <c r="G300" s="231"/>
      <c r="H300" s="231"/>
      <c r="I300" s="231"/>
      <c r="J300" s="238">
        <f>SUM(J301:J302)</f>
        <v>43.77826</v>
      </c>
      <c r="K300" s="230">
        <f>SUM(K301:K302)</f>
        <v>140</v>
      </c>
      <c r="L300" s="230">
        <f>SUM(L301:L302)</f>
        <v>0</v>
      </c>
      <c r="M300" s="230">
        <f>SUM(M301:M302)</f>
        <v>140</v>
      </c>
      <c r="N300" s="230">
        <f>SUM(N301:N302)</f>
        <v>0</v>
      </c>
      <c r="O300" s="230">
        <f>SUM(O301:O302)</f>
        <v>140</v>
      </c>
      <c r="P300" s="230">
        <f>SUM(P301:P302)</f>
        <v>70</v>
      </c>
      <c r="Q300" s="230">
        <f>SUM(Q301:Q302)</f>
        <v>140</v>
      </c>
    </row>
    <row r="301" spans="1:17" ht="47.25" outlineLevel="4">
      <c r="A301" s="232" t="s">
        <v>758</v>
      </c>
      <c r="B301" s="231" t="s">
        <v>773</v>
      </c>
      <c r="C301" s="231" t="s">
        <v>806</v>
      </c>
      <c r="D301" s="231" t="s">
        <v>636</v>
      </c>
      <c r="E301" s="231" t="s">
        <v>369</v>
      </c>
      <c r="F301" s="231"/>
      <c r="G301" s="231"/>
      <c r="H301" s="231"/>
      <c r="I301" s="231"/>
      <c r="J301" s="238">
        <v>3.77826</v>
      </c>
      <c r="K301" s="230">
        <v>100</v>
      </c>
      <c r="L301" s="230">
        <v>0</v>
      </c>
      <c r="M301" s="230">
        <v>100</v>
      </c>
      <c r="N301" s="230">
        <v>0</v>
      </c>
      <c r="O301" s="230">
        <v>100</v>
      </c>
      <c r="P301" s="230">
        <v>50</v>
      </c>
      <c r="Q301" s="230">
        <v>100</v>
      </c>
    </row>
    <row r="302" spans="1:17" ht="67.5" customHeight="1" outlineLevel="4">
      <c r="A302" s="232" t="s">
        <v>779</v>
      </c>
      <c r="B302" s="231" t="s">
        <v>773</v>
      </c>
      <c r="C302" s="231" t="s">
        <v>806</v>
      </c>
      <c r="D302" s="231" t="s">
        <v>636</v>
      </c>
      <c r="E302" s="231" t="s">
        <v>366</v>
      </c>
      <c r="F302" s="231"/>
      <c r="G302" s="231"/>
      <c r="H302" s="231"/>
      <c r="I302" s="231"/>
      <c r="J302" s="230">
        <v>40</v>
      </c>
      <c r="K302" s="230">
        <v>40</v>
      </c>
      <c r="L302" s="230">
        <v>0</v>
      </c>
      <c r="M302" s="230">
        <v>40</v>
      </c>
      <c r="N302" s="230">
        <v>0</v>
      </c>
      <c r="O302" s="230">
        <v>40</v>
      </c>
      <c r="P302" s="230">
        <v>20</v>
      </c>
      <c r="Q302" s="230">
        <v>40</v>
      </c>
    </row>
    <row r="303" spans="1:17" ht="190.5" customHeight="1" outlineLevel="3">
      <c r="A303" s="232" t="s">
        <v>809</v>
      </c>
      <c r="B303" s="231" t="s">
        <v>773</v>
      </c>
      <c r="C303" s="231" t="s">
        <v>806</v>
      </c>
      <c r="D303" s="231" t="s">
        <v>632</v>
      </c>
      <c r="E303" s="231" t="s">
        <v>242</v>
      </c>
      <c r="F303" s="231"/>
      <c r="G303" s="231"/>
      <c r="H303" s="231"/>
      <c r="I303" s="231"/>
      <c r="J303" s="230">
        <f>SUM(J304)</f>
        <v>5</v>
      </c>
      <c r="K303" s="230">
        <f>SUM(K304)</f>
        <v>5</v>
      </c>
      <c r="L303" s="230">
        <f>SUM(L304)</f>
        <v>0</v>
      </c>
      <c r="M303" s="230">
        <f>SUM(M304)</f>
        <v>5</v>
      </c>
      <c r="N303" s="230">
        <f>SUM(N304)</f>
        <v>0</v>
      </c>
      <c r="O303" s="230">
        <f>SUM(O304)</f>
        <v>5</v>
      </c>
      <c r="P303" s="230">
        <f>SUM(P304)</f>
        <v>2</v>
      </c>
      <c r="Q303" s="230">
        <f>SUM(Q304)</f>
        <v>5</v>
      </c>
    </row>
    <row r="304" spans="1:17" ht="47.25" outlineLevel="4">
      <c r="A304" s="232" t="s">
        <v>758</v>
      </c>
      <c r="B304" s="231" t="s">
        <v>773</v>
      </c>
      <c r="C304" s="231" t="s">
        <v>806</v>
      </c>
      <c r="D304" s="231" t="s">
        <v>632</v>
      </c>
      <c r="E304" s="231" t="s">
        <v>369</v>
      </c>
      <c r="F304" s="231"/>
      <c r="G304" s="231"/>
      <c r="H304" s="231"/>
      <c r="I304" s="231"/>
      <c r="J304" s="230">
        <v>5</v>
      </c>
      <c r="K304" s="230">
        <v>5</v>
      </c>
      <c r="L304" s="230">
        <v>0</v>
      </c>
      <c r="M304" s="230">
        <v>5</v>
      </c>
      <c r="N304" s="230">
        <v>0</v>
      </c>
      <c r="O304" s="230">
        <v>5</v>
      </c>
      <c r="P304" s="230">
        <v>2</v>
      </c>
      <c r="Q304" s="230">
        <v>5</v>
      </c>
    </row>
    <row r="305" spans="1:17" ht="157.5" outlineLevel="3">
      <c r="A305" s="232" t="s">
        <v>808</v>
      </c>
      <c r="B305" s="231" t="s">
        <v>773</v>
      </c>
      <c r="C305" s="231" t="s">
        <v>806</v>
      </c>
      <c r="D305" s="231" t="s">
        <v>630</v>
      </c>
      <c r="E305" s="231" t="s">
        <v>242</v>
      </c>
      <c r="F305" s="231"/>
      <c r="G305" s="231"/>
      <c r="H305" s="231"/>
      <c r="I305" s="231"/>
      <c r="J305" s="230">
        <f>SUM(J306:J307)</f>
        <v>1460</v>
      </c>
      <c r="K305" s="230">
        <f>SUM(K306:K307)</f>
        <v>1460</v>
      </c>
      <c r="L305" s="230">
        <f>SUM(L306:L307)</f>
        <v>0</v>
      </c>
      <c r="M305" s="230">
        <f>SUM(M306:M307)</f>
        <v>1460</v>
      </c>
      <c r="N305" s="230">
        <f>SUM(N306:N307)</f>
        <v>0</v>
      </c>
      <c r="O305" s="230">
        <f>SUM(O306:O307)</f>
        <v>1460</v>
      </c>
      <c r="P305" s="230">
        <f>SUM(P306:P307)</f>
        <v>776.5</v>
      </c>
      <c r="Q305" s="230">
        <f>SUM(Q306:Q307)</f>
        <v>0</v>
      </c>
    </row>
    <row r="306" spans="1:17" ht="47.25" outlineLevel="4">
      <c r="A306" s="232" t="s">
        <v>758</v>
      </c>
      <c r="B306" s="231" t="s">
        <v>773</v>
      </c>
      <c r="C306" s="231" t="s">
        <v>806</v>
      </c>
      <c r="D306" s="231" t="s">
        <v>630</v>
      </c>
      <c r="E306" s="231" t="s">
        <v>369</v>
      </c>
      <c r="F306" s="231"/>
      <c r="G306" s="231"/>
      <c r="H306" s="231"/>
      <c r="I306" s="231"/>
      <c r="J306" s="230">
        <v>760</v>
      </c>
      <c r="K306" s="230">
        <v>760</v>
      </c>
      <c r="L306" s="230">
        <v>0</v>
      </c>
      <c r="M306" s="230">
        <v>760</v>
      </c>
      <c r="N306" s="230">
        <v>0</v>
      </c>
      <c r="O306" s="230">
        <v>760</v>
      </c>
      <c r="P306" s="230">
        <v>426.5</v>
      </c>
      <c r="Q306" s="230">
        <v>0</v>
      </c>
    </row>
    <row r="307" spans="1:17" ht="66" customHeight="1" outlineLevel="4">
      <c r="A307" s="232" t="s">
        <v>779</v>
      </c>
      <c r="B307" s="231" t="s">
        <v>773</v>
      </c>
      <c r="C307" s="231" t="s">
        <v>806</v>
      </c>
      <c r="D307" s="231" t="s">
        <v>630</v>
      </c>
      <c r="E307" s="231" t="s">
        <v>366</v>
      </c>
      <c r="F307" s="231"/>
      <c r="G307" s="231"/>
      <c r="H307" s="231"/>
      <c r="I307" s="231"/>
      <c r="J307" s="230">
        <v>700</v>
      </c>
      <c r="K307" s="230">
        <v>700</v>
      </c>
      <c r="L307" s="230">
        <v>0</v>
      </c>
      <c r="M307" s="230">
        <v>700</v>
      </c>
      <c r="N307" s="230">
        <v>0</v>
      </c>
      <c r="O307" s="230">
        <v>700</v>
      </c>
      <c r="P307" s="230">
        <v>350</v>
      </c>
      <c r="Q307" s="230">
        <v>0</v>
      </c>
    </row>
    <row r="308" spans="1:17" ht="111.75" customHeight="1" outlineLevel="4">
      <c r="A308" s="232" t="s">
        <v>807</v>
      </c>
      <c r="B308" s="231" t="s">
        <v>773</v>
      </c>
      <c r="C308" s="231" t="s">
        <v>806</v>
      </c>
      <c r="D308" s="231" t="s">
        <v>367</v>
      </c>
      <c r="E308" s="231" t="s">
        <v>242</v>
      </c>
      <c r="F308" s="231"/>
      <c r="G308" s="231"/>
      <c r="H308" s="231"/>
      <c r="I308" s="231"/>
      <c r="J308" s="230">
        <f>SUM(J309:J310)</f>
        <v>400</v>
      </c>
      <c r="K308" s="230">
        <f>SUM(K309:K310)</f>
        <v>0</v>
      </c>
      <c r="L308" s="230">
        <f>SUM(L309:L310)</f>
        <v>0</v>
      </c>
      <c r="M308" s="230">
        <f>SUM(M309:M310)</f>
        <v>0</v>
      </c>
      <c r="N308" s="230">
        <f>SUM(N309:N310)</f>
        <v>0</v>
      </c>
      <c r="O308" s="230">
        <f>SUM(O309:O310)</f>
        <v>0</v>
      </c>
      <c r="P308" s="230">
        <f>SUM(P309:P310)</f>
        <v>0</v>
      </c>
      <c r="Q308" s="230">
        <f>SUM(Q309:Q310)</f>
        <v>0</v>
      </c>
    </row>
    <row r="309" spans="1:17" ht="47.25" customHeight="1" outlineLevel="4">
      <c r="A309" s="232" t="s">
        <v>758</v>
      </c>
      <c r="B309" s="231" t="s">
        <v>773</v>
      </c>
      <c r="C309" s="231" t="s">
        <v>806</v>
      </c>
      <c r="D309" s="231" t="s">
        <v>367</v>
      </c>
      <c r="E309" s="231" t="s">
        <v>369</v>
      </c>
      <c r="F309" s="231"/>
      <c r="G309" s="231"/>
      <c r="H309" s="231"/>
      <c r="I309" s="231"/>
      <c r="J309" s="230">
        <v>200</v>
      </c>
      <c r="K309" s="230"/>
      <c r="L309" s="230"/>
      <c r="M309" s="230"/>
      <c r="N309" s="230"/>
      <c r="O309" s="230"/>
      <c r="P309" s="230"/>
      <c r="Q309" s="230"/>
    </row>
    <row r="310" spans="1:17" ht="47.25" customHeight="1" outlineLevel="4">
      <c r="A310" s="232" t="s">
        <v>779</v>
      </c>
      <c r="B310" s="231" t="s">
        <v>773</v>
      </c>
      <c r="C310" s="231" t="s">
        <v>806</v>
      </c>
      <c r="D310" s="231" t="s">
        <v>367</v>
      </c>
      <c r="E310" s="231" t="s">
        <v>366</v>
      </c>
      <c r="F310" s="231"/>
      <c r="G310" s="231"/>
      <c r="H310" s="231"/>
      <c r="I310" s="231"/>
      <c r="J310" s="230">
        <v>200</v>
      </c>
      <c r="K310" s="230"/>
      <c r="L310" s="230"/>
      <c r="M310" s="230"/>
      <c r="N310" s="230"/>
      <c r="O310" s="230"/>
      <c r="P310" s="230"/>
      <c r="Q310" s="230"/>
    </row>
    <row r="311" spans="1:17" ht="47.25" outlineLevel="2">
      <c r="A311" s="236" t="s">
        <v>805</v>
      </c>
      <c r="B311" s="235" t="s">
        <v>773</v>
      </c>
      <c r="C311" s="235" t="s">
        <v>803</v>
      </c>
      <c r="D311" s="235" t="s">
        <v>761</v>
      </c>
      <c r="E311" s="235" t="s">
        <v>242</v>
      </c>
      <c r="F311" s="231"/>
      <c r="G311" s="231"/>
      <c r="H311" s="231"/>
      <c r="I311" s="231"/>
      <c r="J311" s="234">
        <f>SUM(J312)</f>
        <v>227.5</v>
      </c>
      <c r="K311" s="234">
        <f>SUM(K312)</f>
        <v>227.5</v>
      </c>
      <c r="L311" s="234">
        <f>SUM(L312)</f>
        <v>0</v>
      </c>
      <c r="M311" s="234">
        <f>SUM(M312)</f>
        <v>227.5</v>
      </c>
      <c r="N311" s="234">
        <f>SUM(N312)</f>
        <v>0</v>
      </c>
      <c r="O311" s="234">
        <f>SUM(O312)</f>
        <v>227.5</v>
      </c>
      <c r="P311" s="234">
        <f>SUM(P312)</f>
        <v>177.4</v>
      </c>
      <c r="Q311" s="234">
        <f>SUM(Q312)</f>
        <v>227.5</v>
      </c>
    </row>
    <row r="312" spans="1:17" ht="110.25" outlineLevel="3">
      <c r="A312" s="232" t="s">
        <v>804</v>
      </c>
      <c r="B312" s="231" t="s">
        <v>773</v>
      </c>
      <c r="C312" s="231" t="s">
        <v>803</v>
      </c>
      <c r="D312" s="231" t="s">
        <v>642</v>
      </c>
      <c r="E312" s="231" t="s">
        <v>242</v>
      </c>
      <c r="F312" s="231"/>
      <c r="G312" s="231"/>
      <c r="H312" s="231"/>
      <c r="I312" s="231"/>
      <c r="J312" s="230">
        <f>SUM(J313)</f>
        <v>227.5</v>
      </c>
      <c r="K312" s="230">
        <f>SUM(K313)</f>
        <v>227.5</v>
      </c>
      <c r="L312" s="230">
        <f>SUM(L313)</f>
        <v>0</v>
      </c>
      <c r="M312" s="230">
        <f>SUM(M313)</f>
        <v>227.5</v>
      </c>
      <c r="N312" s="230">
        <f>SUM(N313)</f>
        <v>0</v>
      </c>
      <c r="O312" s="230">
        <f>SUM(O313)</f>
        <v>227.5</v>
      </c>
      <c r="P312" s="230">
        <f>SUM(P313)</f>
        <v>177.4</v>
      </c>
      <c r="Q312" s="230">
        <f>SUM(Q313)</f>
        <v>227.5</v>
      </c>
    </row>
    <row r="313" spans="1:17" ht="47.25" outlineLevel="4">
      <c r="A313" s="232" t="s">
        <v>758</v>
      </c>
      <c r="B313" s="231" t="s">
        <v>773</v>
      </c>
      <c r="C313" s="231" t="s">
        <v>803</v>
      </c>
      <c r="D313" s="231" t="s">
        <v>642</v>
      </c>
      <c r="E313" s="231" t="s">
        <v>369</v>
      </c>
      <c r="F313" s="231"/>
      <c r="G313" s="231"/>
      <c r="H313" s="231"/>
      <c r="I313" s="231"/>
      <c r="J313" s="230">
        <v>227.5</v>
      </c>
      <c r="K313" s="230">
        <v>227.5</v>
      </c>
      <c r="L313" s="230">
        <v>0</v>
      </c>
      <c r="M313" s="230">
        <v>227.5</v>
      </c>
      <c r="N313" s="230">
        <v>0</v>
      </c>
      <c r="O313" s="230">
        <v>227.5</v>
      </c>
      <c r="P313" s="230">
        <v>177.4</v>
      </c>
      <c r="Q313" s="230">
        <v>227.5</v>
      </c>
    </row>
    <row r="314" spans="1:17" ht="31.5" outlineLevel="2">
      <c r="A314" s="236" t="s">
        <v>802</v>
      </c>
      <c r="B314" s="235" t="s">
        <v>773</v>
      </c>
      <c r="C314" s="235" t="s">
        <v>796</v>
      </c>
      <c r="D314" s="235" t="s">
        <v>761</v>
      </c>
      <c r="E314" s="235" t="s">
        <v>242</v>
      </c>
      <c r="F314" s="231"/>
      <c r="G314" s="231"/>
      <c r="H314" s="231"/>
      <c r="I314" s="231"/>
      <c r="J314" s="234">
        <f>SUM(J315,J317,J320,J322,J325)</f>
        <v>1061.6000000000001</v>
      </c>
      <c r="K314" s="234">
        <f>SUM(K315,K317,K320,K322,K325)</f>
        <v>818</v>
      </c>
      <c r="L314" s="234">
        <f>SUM(L315,L317,L320,L322,L325)</f>
        <v>0</v>
      </c>
      <c r="M314" s="234">
        <f>SUM(M315,M317,M320,M322,M325)</f>
        <v>818</v>
      </c>
      <c r="N314" s="234">
        <f>SUM(N315,N317,N320,N322,N325)</f>
        <v>0</v>
      </c>
      <c r="O314" s="234">
        <f>SUM(O315,O317,O320,O322,O325)</f>
        <v>818</v>
      </c>
      <c r="P314" s="234">
        <f>SUM(P315,P317,P320,P322,P325)</f>
        <v>725.6</v>
      </c>
      <c r="Q314" s="234">
        <f>SUM(Q315,Q317,Q320,Q322,Q325)</f>
        <v>725.6</v>
      </c>
    </row>
    <row r="315" spans="1:17" ht="129" customHeight="1" outlineLevel="3">
      <c r="A315" s="232" t="s">
        <v>801</v>
      </c>
      <c r="B315" s="231" t="s">
        <v>773</v>
      </c>
      <c r="C315" s="231" t="s">
        <v>796</v>
      </c>
      <c r="D315" s="231" t="s">
        <v>695</v>
      </c>
      <c r="E315" s="231" t="s">
        <v>242</v>
      </c>
      <c r="F315" s="231"/>
      <c r="G315" s="231"/>
      <c r="H315" s="231"/>
      <c r="I315" s="231"/>
      <c r="J315" s="230">
        <f>SUM(J316)</f>
        <v>402</v>
      </c>
      <c r="K315" s="230">
        <f>SUM(K316)</f>
        <v>402</v>
      </c>
      <c r="L315" s="230">
        <f>SUM(L316)</f>
        <v>0</v>
      </c>
      <c r="M315" s="230">
        <f>SUM(M316)</f>
        <v>402</v>
      </c>
      <c r="N315" s="230">
        <f>SUM(N316)</f>
        <v>0</v>
      </c>
      <c r="O315" s="230">
        <f>SUM(O316)</f>
        <v>402</v>
      </c>
      <c r="P315" s="230">
        <f>SUM(P316)</f>
        <v>402</v>
      </c>
      <c r="Q315" s="230">
        <f>SUM(Q316)</f>
        <v>402</v>
      </c>
    </row>
    <row r="316" spans="1:17" ht="47.25" outlineLevel="4">
      <c r="A316" s="232" t="s">
        <v>758</v>
      </c>
      <c r="B316" s="231" t="s">
        <v>773</v>
      </c>
      <c r="C316" s="231" t="s">
        <v>796</v>
      </c>
      <c r="D316" s="231" t="s">
        <v>695</v>
      </c>
      <c r="E316" s="231" t="s">
        <v>369</v>
      </c>
      <c r="F316" s="231"/>
      <c r="G316" s="231"/>
      <c r="H316" s="231"/>
      <c r="I316" s="231"/>
      <c r="J316" s="230">
        <v>402</v>
      </c>
      <c r="K316" s="230">
        <v>402</v>
      </c>
      <c r="L316" s="230">
        <v>0</v>
      </c>
      <c r="M316" s="230">
        <v>402</v>
      </c>
      <c r="N316" s="230">
        <v>0</v>
      </c>
      <c r="O316" s="230">
        <v>402</v>
      </c>
      <c r="P316" s="230">
        <v>402</v>
      </c>
      <c r="Q316" s="230">
        <v>402</v>
      </c>
    </row>
    <row r="317" spans="1:17" ht="114" customHeight="1" outlineLevel="3">
      <c r="A317" s="232" t="s">
        <v>800</v>
      </c>
      <c r="B317" s="231" t="s">
        <v>773</v>
      </c>
      <c r="C317" s="231" t="s">
        <v>796</v>
      </c>
      <c r="D317" s="231" t="s">
        <v>693</v>
      </c>
      <c r="E317" s="231" t="s">
        <v>242</v>
      </c>
      <c r="F317" s="231"/>
      <c r="G317" s="231"/>
      <c r="H317" s="231"/>
      <c r="I317" s="231"/>
      <c r="J317" s="230">
        <f>SUM(J318:J319)</f>
        <v>315.2</v>
      </c>
      <c r="K317" s="230">
        <f>SUM(K318:K319)</f>
        <v>315.2</v>
      </c>
      <c r="L317" s="230">
        <f>SUM(L318:L319)</f>
        <v>0</v>
      </c>
      <c r="M317" s="230">
        <f>SUM(M318:M319)</f>
        <v>315.2</v>
      </c>
      <c r="N317" s="230">
        <f>SUM(N318:N319)</f>
        <v>0</v>
      </c>
      <c r="O317" s="230">
        <f>SUM(O318:O319)</f>
        <v>315.2</v>
      </c>
      <c r="P317" s="230">
        <f>SUM(P318:P319)</f>
        <v>315.2</v>
      </c>
      <c r="Q317" s="230">
        <f>SUM(Q318:Q319)</f>
        <v>315.2</v>
      </c>
    </row>
    <row r="318" spans="1:17" ht="47.25" outlineLevel="4">
      <c r="A318" s="232" t="s">
        <v>758</v>
      </c>
      <c r="B318" s="231" t="s">
        <v>773</v>
      </c>
      <c r="C318" s="231" t="s">
        <v>796</v>
      </c>
      <c r="D318" s="231" t="s">
        <v>693</v>
      </c>
      <c r="E318" s="231" t="s">
        <v>369</v>
      </c>
      <c r="F318" s="231"/>
      <c r="G318" s="231"/>
      <c r="H318" s="231"/>
      <c r="I318" s="231"/>
      <c r="J318" s="230">
        <v>267.2</v>
      </c>
      <c r="K318" s="230">
        <v>267.2</v>
      </c>
      <c r="L318" s="230">
        <v>0</v>
      </c>
      <c r="M318" s="230">
        <v>267.2</v>
      </c>
      <c r="N318" s="230">
        <v>0</v>
      </c>
      <c r="O318" s="230">
        <v>267.2</v>
      </c>
      <c r="P318" s="230">
        <v>267.2</v>
      </c>
      <c r="Q318" s="230">
        <v>267.2</v>
      </c>
    </row>
    <row r="319" spans="1:17" ht="63.75" customHeight="1" outlineLevel="4">
      <c r="A319" s="232" t="s">
        <v>779</v>
      </c>
      <c r="B319" s="231" t="s">
        <v>773</v>
      </c>
      <c r="C319" s="231" t="s">
        <v>796</v>
      </c>
      <c r="D319" s="231" t="s">
        <v>693</v>
      </c>
      <c r="E319" s="231" t="s">
        <v>366</v>
      </c>
      <c r="F319" s="231"/>
      <c r="G319" s="231"/>
      <c r="H319" s="231"/>
      <c r="I319" s="231"/>
      <c r="J319" s="230">
        <v>48</v>
      </c>
      <c r="K319" s="230">
        <v>48</v>
      </c>
      <c r="L319" s="230">
        <v>0</v>
      </c>
      <c r="M319" s="230">
        <v>48</v>
      </c>
      <c r="N319" s="230">
        <v>0</v>
      </c>
      <c r="O319" s="230">
        <v>48</v>
      </c>
      <c r="P319" s="230">
        <v>48</v>
      </c>
      <c r="Q319" s="230">
        <v>48</v>
      </c>
    </row>
    <row r="320" spans="1:17" ht="141.75" customHeight="1" outlineLevel="4">
      <c r="A320" s="232" t="s">
        <v>799</v>
      </c>
      <c r="B320" s="231" t="s">
        <v>773</v>
      </c>
      <c r="C320" s="231" t="s">
        <v>796</v>
      </c>
      <c r="D320" s="231" t="s">
        <v>688</v>
      </c>
      <c r="E320" s="231" t="s">
        <v>242</v>
      </c>
      <c r="F320" s="231"/>
      <c r="G320" s="231"/>
      <c r="H320" s="231"/>
      <c r="I320" s="231"/>
      <c r="J320" s="230">
        <f>SUM(J321)</f>
        <v>92.4</v>
      </c>
      <c r="K320" s="230">
        <f>SUM(K321)</f>
        <v>92.4</v>
      </c>
      <c r="L320" s="230">
        <f>SUM(L321)</f>
        <v>0</v>
      </c>
      <c r="M320" s="230">
        <f>SUM(M321)</f>
        <v>92.4</v>
      </c>
      <c r="N320" s="230">
        <f>SUM(N321)</f>
        <v>0</v>
      </c>
      <c r="O320" s="230">
        <f>SUM(O321)</f>
        <v>92.4</v>
      </c>
      <c r="P320" s="230">
        <f>SUM(P321)</f>
        <v>0</v>
      </c>
      <c r="Q320" s="230">
        <f>SUM(Q321)</f>
        <v>0</v>
      </c>
    </row>
    <row r="321" spans="1:17" ht="45.75" customHeight="1" outlineLevel="4">
      <c r="A321" s="232" t="s">
        <v>758</v>
      </c>
      <c r="B321" s="231" t="s">
        <v>773</v>
      </c>
      <c r="C321" s="231" t="s">
        <v>796</v>
      </c>
      <c r="D321" s="231" t="s">
        <v>688</v>
      </c>
      <c r="E321" s="231" t="s">
        <v>369</v>
      </c>
      <c r="F321" s="231"/>
      <c r="G321" s="231"/>
      <c r="H321" s="231"/>
      <c r="I321" s="231"/>
      <c r="J321" s="230">
        <v>92.4</v>
      </c>
      <c r="K321" s="230">
        <v>92.4</v>
      </c>
      <c r="L321" s="230">
        <v>0</v>
      </c>
      <c r="M321" s="230">
        <v>92.4</v>
      </c>
      <c r="N321" s="230">
        <v>0</v>
      </c>
      <c r="O321" s="230">
        <v>92.4</v>
      </c>
      <c r="P321" s="230">
        <v>0</v>
      </c>
      <c r="Q321" s="230">
        <v>0</v>
      </c>
    </row>
    <row r="322" spans="1:17" ht="156.75" customHeight="1" outlineLevel="4">
      <c r="A322" s="232" t="s">
        <v>798</v>
      </c>
      <c r="B322" s="231" t="s">
        <v>773</v>
      </c>
      <c r="C322" s="231" t="s">
        <v>796</v>
      </c>
      <c r="D322" s="231" t="s">
        <v>685</v>
      </c>
      <c r="E322" s="231" t="s">
        <v>242</v>
      </c>
      <c r="F322" s="231"/>
      <c r="G322" s="231"/>
      <c r="H322" s="231"/>
      <c r="I322" s="231"/>
      <c r="J322" s="230">
        <f>SUM(J323:J324)</f>
        <v>243.6</v>
      </c>
      <c r="K322" s="230">
        <f>SUM(K323:K324)</f>
        <v>0</v>
      </c>
      <c r="L322" s="230">
        <f>SUM(L323:L324)</f>
        <v>0</v>
      </c>
      <c r="M322" s="230">
        <f>SUM(M323:M324)</f>
        <v>0</v>
      </c>
      <c r="N322" s="230">
        <f>SUM(N323:N324)</f>
        <v>0</v>
      </c>
      <c r="O322" s="230">
        <f>SUM(O323:O324)</f>
        <v>0</v>
      </c>
      <c r="P322" s="230">
        <f>SUM(P323:P324)</f>
        <v>0</v>
      </c>
      <c r="Q322" s="230">
        <f>SUM(Q323:Q324)</f>
        <v>0</v>
      </c>
    </row>
    <row r="323" spans="1:17" ht="45.75" customHeight="1" outlineLevel="4">
      <c r="A323" s="232" t="s">
        <v>758</v>
      </c>
      <c r="B323" s="231" t="s">
        <v>773</v>
      </c>
      <c r="C323" s="231" t="s">
        <v>796</v>
      </c>
      <c r="D323" s="231" t="s">
        <v>685</v>
      </c>
      <c r="E323" s="231" t="s">
        <v>369</v>
      </c>
      <c r="F323" s="231"/>
      <c r="G323" s="231"/>
      <c r="H323" s="231"/>
      <c r="I323" s="231"/>
      <c r="J323" s="230">
        <v>42</v>
      </c>
      <c r="K323" s="230"/>
      <c r="L323" s="230"/>
      <c r="M323" s="230"/>
      <c r="N323" s="230"/>
      <c r="O323" s="230"/>
      <c r="P323" s="230"/>
      <c r="Q323" s="230"/>
    </row>
    <row r="324" spans="1:17" ht="60.75" customHeight="1" outlineLevel="4">
      <c r="A324" s="232" t="s">
        <v>779</v>
      </c>
      <c r="B324" s="231" t="s">
        <v>773</v>
      </c>
      <c r="C324" s="231" t="s">
        <v>796</v>
      </c>
      <c r="D324" s="231" t="s">
        <v>685</v>
      </c>
      <c r="E324" s="231" t="s">
        <v>366</v>
      </c>
      <c r="F324" s="231"/>
      <c r="G324" s="231"/>
      <c r="H324" s="231"/>
      <c r="I324" s="231"/>
      <c r="J324" s="230">
        <v>201.6</v>
      </c>
      <c r="K324" s="230"/>
      <c r="L324" s="230"/>
      <c r="M324" s="230"/>
      <c r="N324" s="230"/>
      <c r="O324" s="230"/>
      <c r="P324" s="230"/>
      <c r="Q324" s="230"/>
    </row>
    <row r="325" spans="1:17" ht="188.25" customHeight="1" outlineLevel="4">
      <c r="A325" s="259" t="s">
        <v>797</v>
      </c>
      <c r="B325" s="231" t="s">
        <v>773</v>
      </c>
      <c r="C325" s="231" t="s">
        <v>796</v>
      </c>
      <c r="D325" s="231" t="s">
        <v>683</v>
      </c>
      <c r="E325" s="231" t="s">
        <v>242</v>
      </c>
      <c r="F325" s="231"/>
      <c r="G325" s="231"/>
      <c r="H325" s="231"/>
      <c r="I325" s="231"/>
      <c r="J325" s="230">
        <f>SUM(J326)</f>
        <v>8.4</v>
      </c>
      <c r="K325" s="230">
        <f>SUM(K326)</f>
        <v>8.4</v>
      </c>
      <c r="L325" s="230">
        <f>SUM(L326)</f>
        <v>0</v>
      </c>
      <c r="M325" s="230">
        <f>SUM(M326)</f>
        <v>8.4</v>
      </c>
      <c r="N325" s="230">
        <f>SUM(N326)</f>
        <v>0</v>
      </c>
      <c r="O325" s="230">
        <f>SUM(O326)</f>
        <v>8.4</v>
      </c>
      <c r="P325" s="230">
        <f>SUM(P326)</f>
        <v>8.4</v>
      </c>
      <c r="Q325" s="230">
        <f>SUM(Q326)</f>
        <v>8.4</v>
      </c>
    </row>
    <row r="326" spans="1:17" ht="45.75" customHeight="1" outlineLevel="4">
      <c r="A326" s="232" t="s">
        <v>758</v>
      </c>
      <c r="B326" s="231" t="s">
        <v>773</v>
      </c>
      <c r="C326" s="231" t="s">
        <v>796</v>
      </c>
      <c r="D326" s="231" t="s">
        <v>683</v>
      </c>
      <c r="E326" s="231" t="s">
        <v>369</v>
      </c>
      <c r="F326" s="231"/>
      <c r="G326" s="231"/>
      <c r="H326" s="231"/>
      <c r="I326" s="231"/>
      <c r="J326" s="230">
        <v>8.4</v>
      </c>
      <c r="K326" s="230">
        <v>8.4</v>
      </c>
      <c r="L326" s="230">
        <v>0</v>
      </c>
      <c r="M326" s="230">
        <v>8.4</v>
      </c>
      <c r="N326" s="230">
        <v>0</v>
      </c>
      <c r="O326" s="230">
        <v>8.4</v>
      </c>
      <c r="P326" s="230">
        <v>8.4</v>
      </c>
      <c r="Q326" s="230">
        <v>8.4</v>
      </c>
    </row>
    <row r="327" spans="1:17" ht="31.5" outlineLevel="2">
      <c r="A327" s="236" t="s">
        <v>795</v>
      </c>
      <c r="B327" s="235" t="s">
        <v>773</v>
      </c>
      <c r="C327" s="235" t="s">
        <v>784</v>
      </c>
      <c r="D327" s="235" t="s">
        <v>761</v>
      </c>
      <c r="E327" s="235" t="s">
        <v>242</v>
      </c>
      <c r="F327" s="231"/>
      <c r="G327" s="231"/>
      <c r="H327" s="231"/>
      <c r="I327" s="231"/>
      <c r="J327" s="234">
        <f>SUM(J328,J330,J332,J334,J336,J338,J342,J344,J346,J348,)</f>
        <v>5961</v>
      </c>
      <c r="K327" s="234">
        <f>SUM(K328,K330,K332,K334,K336,K338,K342,K344,K346,K348,)</f>
        <v>5931</v>
      </c>
      <c r="L327" s="234">
        <f>SUM(L328,L330,L332,L334,L336,L338,L342,L344,L346,L348,)</f>
        <v>0</v>
      </c>
      <c r="M327" s="234">
        <f>SUM(M328,M330,M332,M334,M336,M338,M342,M344,M346,M348,)</f>
        <v>5931</v>
      </c>
      <c r="N327" s="234">
        <f>SUM(N328,N330,N332,N334,N336,N338,N342,N344,N346,N348,)</f>
        <v>0</v>
      </c>
      <c r="O327" s="234">
        <f>SUM(O328,O330,O332,O334,O336,O338,O342,O344,O346,O348,)</f>
        <v>5931</v>
      </c>
      <c r="P327" s="234">
        <f>SUM(P328,P330,P332,P334,P336,P338,P342,P344,P346,P348,)</f>
        <v>5896</v>
      </c>
      <c r="Q327" s="234">
        <f>SUM(Q328,Q330,Q332,Q334,Q336,Q338,Q342,Q344,Q346,Q348,)</f>
        <v>6031</v>
      </c>
    </row>
    <row r="328" spans="1:17" ht="93.75" customHeight="1" outlineLevel="3">
      <c r="A328" s="232" t="s">
        <v>794</v>
      </c>
      <c r="B328" s="231" t="s">
        <v>773</v>
      </c>
      <c r="C328" s="231" t="s">
        <v>784</v>
      </c>
      <c r="D328" s="231" t="s">
        <v>658</v>
      </c>
      <c r="E328" s="231" t="s">
        <v>242</v>
      </c>
      <c r="F328" s="231"/>
      <c r="G328" s="231"/>
      <c r="H328" s="231"/>
      <c r="I328" s="231"/>
      <c r="J328" s="230">
        <f>SUM(J329)</f>
        <v>10</v>
      </c>
      <c r="K328" s="230">
        <f>SUM(K329)</f>
        <v>10</v>
      </c>
      <c r="L328" s="230">
        <f>SUM(L329)</f>
        <v>0</v>
      </c>
      <c r="M328" s="230">
        <f>SUM(M329)</f>
        <v>10</v>
      </c>
      <c r="N328" s="230">
        <f>SUM(N329)</f>
        <v>0</v>
      </c>
      <c r="O328" s="230">
        <f>SUM(O329)</f>
        <v>10</v>
      </c>
      <c r="P328" s="230">
        <f>SUM(P329)</f>
        <v>5</v>
      </c>
      <c r="Q328" s="230">
        <f>SUM(Q329)</f>
        <v>10</v>
      </c>
    </row>
    <row r="329" spans="1:17" ht="47.25" outlineLevel="4">
      <c r="A329" s="232" t="s">
        <v>758</v>
      </c>
      <c r="B329" s="231" t="s">
        <v>773</v>
      </c>
      <c r="C329" s="231" t="s">
        <v>784</v>
      </c>
      <c r="D329" s="231" t="s">
        <v>658</v>
      </c>
      <c r="E329" s="231" t="s">
        <v>369</v>
      </c>
      <c r="F329" s="231"/>
      <c r="G329" s="231"/>
      <c r="H329" s="231"/>
      <c r="I329" s="231"/>
      <c r="J329" s="230">
        <v>10</v>
      </c>
      <c r="K329" s="230">
        <v>10</v>
      </c>
      <c r="L329" s="230">
        <v>0</v>
      </c>
      <c r="M329" s="230">
        <v>10</v>
      </c>
      <c r="N329" s="230">
        <v>0</v>
      </c>
      <c r="O329" s="230">
        <v>10</v>
      </c>
      <c r="P329" s="230">
        <v>5</v>
      </c>
      <c r="Q329" s="230">
        <v>10</v>
      </c>
    </row>
    <row r="330" spans="1:17" ht="123.75" customHeight="1" outlineLevel="3">
      <c r="A330" s="232" t="s">
        <v>793</v>
      </c>
      <c r="B330" s="231" t="s">
        <v>773</v>
      </c>
      <c r="C330" s="231" t="s">
        <v>784</v>
      </c>
      <c r="D330" s="231" t="s">
        <v>656</v>
      </c>
      <c r="E330" s="231" t="s">
        <v>242</v>
      </c>
      <c r="F330" s="231"/>
      <c r="G330" s="231"/>
      <c r="H330" s="231"/>
      <c r="I330" s="231"/>
      <c r="J330" s="230">
        <f>SUM(J331)</f>
        <v>50</v>
      </c>
      <c r="K330" s="230">
        <f>SUM(K331)</f>
        <v>50</v>
      </c>
      <c r="L330" s="230">
        <f>SUM(L331)</f>
        <v>0</v>
      </c>
      <c r="M330" s="230">
        <f>SUM(M331)</f>
        <v>50</v>
      </c>
      <c r="N330" s="230">
        <f>SUM(N331)</f>
        <v>0</v>
      </c>
      <c r="O330" s="230">
        <f>SUM(O331)</f>
        <v>50</v>
      </c>
      <c r="P330" s="230">
        <f>SUM(P331)</f>
        <v>15</v>
      </c>
      <c r="Q330" s="230">
        <f>SUM(Q331)</f>
        <v>50</v>
      </c>
    </row>
    <row r="331" spans="1:17" ht="47.25" outlineLevel="4">
      <c r="A331" s="232" t="s">
        <v>758</v>
      </c>
      <c r="B331" s="231" t="s">
        <v>773</v>
      </c>
      <c r="C331" s="231" t="s">
        <v>784</v>
      </c>
      <c r="D331" s="231" t="s">
        <v>656</v>
      </c>
      <c r="E331" s="231" t="s">
        <v>369</v>
      </c>
      <c r="F331" s="231"/>
      <c r="G331" s="231"/>
      <c r="H331" s="231"/>
      <c r="I331" s="231"/>
      <c r="J331" s="230">
        <v>50</v>
      </c>
      <c r="K331" s="230">
        <v>50</v>
      </c>
      <c r="L331" s="230">
        <v>0</v>
      </c>
      <c r="M331" s="230">
        <v>50</v>
      </c>
      <c r="N331" s="230">
        <v>0</v>
      </c>
      <c r="O331" s="230">
        <v>50</v>
      </c>
      <c r="P331" s="230">
        <v>15</v>
      </c>
      <c r="Q331" s="230">
        <v>50</v>
      </c>
    </row>
    <row r="332" spans="1:17" ht="109.5" customHeight="1" outlineLevel="3">
      <c r="A332" s="232" t="s">
        <v>792</v>
      </c>
      <c r="B332" s="231" t="s">
        <v>773</v>
      </c>
      <c r="C332" s="231" t="s">
        <v>784</v>
      </c>
      <c r="D332" s="231" t="s">
        <v>654</v>
      </c>
      <c r="E332" s="231" t="s">
        <v>242</v>
      </c>
      <c r="F332" s="231"/>
      <c r="G332" s="231"/>
      <c r="H332" s="231"/>
      <c r="I332" s="231"/>
      <c r="J332" s="230">
        <f>SUM(J333)</f>
        <v>5</v>
      </c>
      <c r="K332" s="230">
        <f>SUM(K333)</f>
        <v>5</v>
      </c>
      <c r="L332" s="230">
        <f>SUM(L333)</f>
        <v>0</v>
      </c>
      <c r="M332" s="230">
        <f>SUM(M333)</f>
        <v>5</v>
      </c>
      <c r="N332" s="230">
        <f>SUM(N333)</f>
        <v>0</v>
      </c>
      <c r="O332" s="230">
        <f>SUM(O333)</f>
        <v>5</v>
      </c>
      <c r="P332" s="230">
        <f>SUM(P333)</f>
        <v>5</v>
      </c>
      <c r="Q332" s="230">
        <f>SUM(Q333)</f>
        <v>5</v>
      </c>
    </row>
    <row r="333" spans="1:17" ht="31.5" outlineLevel="4">
      <c r="A333" s="232" t="s">
        <v>774</v>
      </c>
      <c r="B333" s="231" t="s">
        <v>773</v>
      </c>
      <c r="C333" s="231" t="s">
        <v>784</v>
      </c>
      <c r="D333" s="231" t="s">
        <v>654</v>
      </c>
      <c r="E333" s="231" t="s">
        <v>459</v>
      </c>
      <c r="F333" s="231"/>
      <c r="G333" s="231"/>
      <c r="H333" s="231"/>
      <c r="I333" s="231"/>
      <c r="J333" s="230">
        <v>5</v>
      </c>
      <c r="K333" s="230">
        <v>5</v>
      </c>
      <c r="L333" s="230">
        <v>0</v>
      </c>
      <c r="M333" s="230">
        <v>5</v>
      </c>
      <c r="N333" s="230">
        <v>0</v>
      </c>
      <c r="O333" s="230">
        <v>5</v>
      </c>
      <c r="P333" s="230">
        <v>5</v>
      </c>
      <c r="Q333" s="230">
        <v>5</v>
      </c>
    </row>
    <row r="334" spans="1:17" ht="109.5" customHeight="1" outlineLevel="3">
      <c r="A334" s="232" t="s">
        <v>791</v>
      </c>
      <c r="B334" s="231" t="s">
        <v>773</v>
      </c>
      <c r="C334" s="231" t="s">
        <v>784</v>
      </c>
      <c r="D334" s="231" t="s">
        <v>652</v>
      </c>
      <c r="E334" s="231" t="s">
        <v>242</v>
      </c>
      <c r="F334" s="231"/>
      <c r="G334" s="231"/>
      <c r="H334" s="231"/>
      <c r="I334" s="231"/>
      <c r="J334" s="230">
        <f>SUM(J335)</f>
        <v>10</v>
      </c>
      <c r="K334" s="230">
        <f>SUM(K335)</f>
        <v>10</v>
      </c>
      <c r="L334" s="230">
        <f>SUM(L335)</f>
        <v>0</v>
      </c>
      <c r="M334" s="230">
        <f>SUM(M335)</f>
        <v>10</v>
      </c>
      <c r="N334" s="230">
        <f>SUM(N335)</f>
        <v>0</v>
      </c>
      <c r="O334" s="230">
        <f>SUM(O335)</f>
        <v>10</v>
      </c>
      <c r="P334" s="230">
        <f>SUM(P335)</f>
        <v>5</v>
      </c>
      <c r="Q334" s="230">
        <f>SUM(Q335)</f>
        <v>10</v>
      </c>
    </row>
    <row r="335" spans="1:17" ht="31.5" outlineLevel="4">
      <c r="A335" s="232" t="s">
        <v>774</v>
      </c>
      <c r="B335" s="231" t="s">
        <v>773</v>
      </c>
      <c r="C335" s="231" t="s">
        <v>784</v>
      </c>
      <c r="D335" s="231" t="s">
        <v>652</v>
      </c>
      <c r="E335" s="231" t="s">
        <v>459</v>
      </c>
      <c r="F335" s="231"/>
      <c r="G335" s="231"/>
      <c r="H335" s="231"/>
      <c r="I335" s="231"/>
      <c r="J335" s="230">
        <v>10</v>
      </c>
      <c r="K335" s="230">
        <v>10</v>
      </c>
      <c r="L335" s="230">
        <v>0</v>
      </c>
      <c r="M335" s="230">
        <v>10</v>
      </c>
      <c r="N335" s="230">
        <v>0</v>
      </c>
      <c r="O335" s="230">
        <v>10</v>
      </c>
      <c r="P335" s="230">
        <v>5</v>
      </c>
      <c r="Q335" s="230">
        <v>10</v>
      </c>
    </row>
    <row r="336" spans="1:17" ht="171.75" customHeight="1" outlineLevel="3">
      <c r="A336" s="232" t="s">
        <v>790</v>
      </c>
      <c r="B336" s="231" t="s">
        <v>773</v>
      </c>
      <c r="C336" s="231" t="s">
        <v>784</v>
      </c>
      <c r="D336" s="231" t="s">
        <v>648</v>
      </c>
      <c r="E336" s="231" t="s">
        <v>242</v>
      </c>
      <c r="F336" s="231"/>
      <c r="G336" s="231"/>
      <c r="H336" s="231"/>
      <c r="I336" s="231"/>
      <c r="J336" s="230">
        <f>SUM(J337)</f>
        <v>1512.8</v>
      </c>
      <c r="K336" s="230">
        <f>SUM(K337)</f>
        <v>1512.8</v>
      </c>
      <c r="L336" s="230">
        <f>SUM(L337)</f>
        <v>0</v>
      </c>
      <c r="M336" s="230">
        <f>SUM(M337)</f>
        <v>1512.8</v>
      </c>
      <c r="N336" s="230">
        <f>SUM(N337)</f>
        <v>0</v>
      </c>
      <c r="O336" s="230">
        <f>SUM(O337)</f>
        <v>1512.8</v>
      </c>
      <c r="P336" s="230">
        <f>SUM(P337)</f>
        <v>1512.8</v>
      </c>
      <c r="Q336" s="230">
        <f>SUM(Q337)</f>
        <v>1512.8</v>
      </c>
    </row>
    <row r="337" spans="1:17" ht="112.5" customHeight="1" outlineLevel="4">
      <c r="A337" s="232" t="s">
        <v>759</v>
      </c>
      <c r="B337" s="231" t="s">
        <v>773</v>
      </c>
      <c r="C337" s="231" t="s">
        <v>784</v>
      </c>
      <c r="D337" s="231" t="s">
        <v>648</v>
      </c>
      <c r="E337" s="231" t="s">
        <v>428</v>
      </c>
      <c r="F337" s="231"/>
      <c r="G337" s="231"/>
      <c r="H337" s="231"/>
      <c r="I337" s="231"/>
      <c r="J337" s="230">
        <v>1512.8</v>
      </c>
      <c r="K337" s="230">
        <v>1512.8</v>
      </c>
      <c r="L337" s="230">
        <v>0</v>
      </c>
      <c r="M337" s="230">
        <v>1512.8</v>
      </c>
      <c r="N337" s="230">
        <v>0</v>
      </c>
      <c r="O337" s="230">
        <v>1512.8</v>
      </c>
      <c r="P337" s="230">
        <v>1512.8</v>
      </c>
      <c r="Q337" s="230">
        <v>1512.8</v>
      </c>
    </row>
    <row r="338" spans="1:17" ht="190.5" customHeight="1" outlineLevel="3">
      <c r="A338" s="232" t="s">
        <v>789</v>
      </c>
      <c r="B338" s="231" t="s">
        <v>773</v>
      </c>
      <c r="C338" s="231" t="s">
        <v>784</v>
      </c>
      <c r="D338" s="231" t="s">
        <v>646</v>
      </c>
      <c r="E338" s="231" t="s">
        <v>242</v>
      </c>
      <c r="F338" s="231"/>
      <c r="G338" s="231"/>
      <c r="H338" s="231"/>
      <c r="I338" s="231"/>
      <c r="J338" s="230">
        <f>SUM(J339:J341)</f>
        <v>4318.2</v>
      </c>
      <c r="K338" s="230">
        <f>SUM(K339:K341)</f>
        <v>4318.2</v>
      </c>
      <c r="L338" s="230">
        <f>SUM(L339:L341)</f>
        <v>0</v>
      </c>
      <c r="M338" s="230">
        <f>SUM(M339:M341)</f>
        <v>4318.2</v>
      </c>
      <c r="N338" s="230">
        <f>SUM(N339:N341)</f>
        <v>0</v>
      </c>
      <c r="O338" s="230">
        <f>SUM(O339:O341)</f>
        <v>4318.2</v>
      </c>
      <c r="P338" s="230">
        <f>SUM(P339:P341)</f>
        <v>4318.2</v>
      </c>
      <c r="Q338" s="230">
        <f>SUM(Q339:Q341)</f>
        <v>4388.2</v>
      </c>
    </row>
    <row r="339" spans="1:17" ht="111.75" customHeight="1" outlineLevel="4">
      <c r="A339" s="232" t="s">
        <v>759</v>
      </c>
      <c r="B339" s="231" t="s">
        <v>773</v>
      </c>
      <c r="C339" s="231" t="s">
        <v>784</v>
      </c>
      <c r="D339" s="231" t="s">
        <v>646</v>
      </c>
      <c r="E339" s="231" t="s">
        <v>428</v>
      </c>
      <c r="F339" s="231"/>
      <c r="G339" s="231"/>
      <c r="H339" s="231"/>
      <c r="I339" s="231"/>
      <c r="J339" s="230">
        <v>3780.7</v>
      </c>
      <c r="K339" s="230">
        <v>3780.7</v>
      </c>
      <c r="L339" s="230">
        <v>0</v>
      </c>
      <c r="M339" s="230">
        <v>3780.7</v>
      </c>
      <c r="N339" s="230">
        <v>0</v>
      </c>
      <c r="O339" s="230">
        <v>3780.7</v>
      </c>
      <c r="P339" s="230">
        <v>3780.7</v>
      </c>
      <c r="Q339" s="230">
        <v>3780.7</v>
      </c>
    </row>
    <row r="340" spans="1:17" ht="47.25" outlineLevel="4">
      <c r="A340" s="232" t="s">
        <v>758</v>
      </c>
      <c r="B340" s="231" t="s">
        <v>773</v>
      </c>
      <c r="C340" s="231" t="s">
        <v>784</v>
      </c>
      <c r="D340" s="231" t="s">
        <v>646</v>
      </c>
      <c r="E340" s="231" t="s">
        <v>369</v>
      </c>
      <c r="F340" s="231"/>
      <c r="G340" s="231"/>
      <c r="H340" s="231"/>
      <c r="I340" s="231"/>
      <c r="J340" s="230">
        <v>522.5</v>
      </c>
      <c r="K340" s="230">
        <v>522.5</v>
      </c>
      <c r="L340" s="230">
        <v>0</v>
      </c>
      <c r="M340" s="230">
        <v>522.5</v>
      </c>
      <c r="N340" s="230">
        <v>0</v>
      </c>
      <c r="O340" s="230">
        <v>522.5</v>
      </c>
      <c r="P340" s="230">
        <v>522.5</v>
      </c>
      <c r="Q340" s="230">
        <v>592.5</v>
      </c>
    </row>
    <row r="341" spans="1:17" ht="15.75" outlineLevel="4">
      <c r="A341" s="232" t="s">
        <v>757</v>
      </c>
      <c r="B341" s="231" t="s">
        <v>773</v>
      </c>
      <c r="C341" s="231" t="s">
        <v>784</v>
      </c>
      <c r="D341" s="231" t="s">
        <v>646</v>
      </c>
      <c r="E341" s="231" t="s">
        <v>403</v>
      </c>
      <c r="F341" s="231"/>
      <c r="G341" s="231"/>
      <c r="H341" s="231"/>
      <c r="I341" s="231"/>
      <c r="J341" s="230">
        <v>15</v>
      </c>
      <c r="K341" s="230">
        <v>15</v>
      </c>
      <c r="L341" s="230">
        <v>0</v>
      </c>
      <c r="M341" s="230">
        <v>15</v>
      </c>
      <c r="N341" s="230">
        <v>0</v>
      </c>
      <c r="O341" s="230">
        <v>15</v>
      </c>
      <c r="P341" s="230">
        <v>15</v>
      </c>
      <c r="Q341" s="230">
        <v>15</v>
      </c>
    </row>
    <row r="342" spans="1:17" ht="110.25" customHeight="1" outlineLevel="4">
      <c r="A342" s="232" t="s">
        <v>788</v>
      </c>
      <c r="B342" s="231" t="s">
        <v>773</v>
      </c>
      <c r="C342" s="231" t="s">
        <v>784</v>
      </c>
      <c r="D342" s="231" t="s">
        <v>640</v>
      </c>
      <c r="E342" s="231" t="s">
        <v>242</v>
      </c>
      <c r="F342" s="231"/>
      <c r="G342" s="231"/>
      <c r="H342" s="231"/>
      <c r="I342" s="231"/>
      <c r="J342" s="230">
        <f>SUM(J343)</f>
        <v>20</v>
      </c>
      <c r="K342" s="230">
        <f>SUM(K343)</f>
        <v>0</v>
      </c>
      <c r="L342" s="230">
        <f>SUM(L343)</f>
        <v>0</v>
      </c>
      <c r="M342" s="230">
        <f>SUM(M343)</f>
        <v>0</v>
      </c>
      <c r="N342" s="230">
        <f>SUM(N343)</f>
        <v>0</v>
      </c>
      <c r="O342" s="230">
        <f>SUM(O343)</f>
        <v>0</v>
      </c>
      <c r="P342" s="230">
        <f>SUM(P343)</f>
        <v>10</v>
      </c>
      <c r="Q342" s="230">
        <f>SUM(Q343)</f>
        <v>20</v>
      </c>
    </row>
    <row r="343" spans="1:17" ht="47.25" outlineLevel="4">
      <c r="A343" s="232" t="s">
        <v>758</v>
      </c>
      <c r="B343" s="231" t="s">
        <v>773</v>
      </c>
      <c r="C343" s="231" t="s">
        <v>784</v>
      </c>
      <c r="D343" s="231" t="s">
        <v>640</v>
      </c>
      <c r="E343" s="231" t="s">
        <v>369</v>
      </c>
      <c r="F343" s="231"/>
      <c r="G343" s="231"/>
      <c r="H343" s="231"/>
      <c r="I343" s="231"/>
      <c r="J343" s="230">
        <v>20</v>
      </c>
      <c r="K343" s="230"/>
      <c r="L343" s="230"/>
      <c r="M343" s="230"/>
      <c r="N343" s="230"/>
      <c r="O343" s="230"/>
      <c r="P343" s="230">
        <v>10</v>
      </c>
      <c r="Q343" s="230">
        <v>20</v>
      </c>
    </row>
    <row r="344" spans="1:17" ht="111" customHeight="1" outlineLevel="4">
      <c r="A344" s="232" t="s">
        <v>787</v>
      </c>
      <c r="B344" s="231" t="s">
        <v>773</v>
      </c>
      <c r="C344" s="231" t="s">
        <v>784</v>
      </c>
      <c r="D344" s="231" t="s">
        <v>638</v>
      </c>
      <c r="E344" s="231" t="s">
        <v>242</v>
      </c>
      <c r="F344" s="231"/>
      <c r="G344" s="231"/>
      <c r="H344" s="231"/>
      <c r="I344" s="231"/>
      <c r="J344" s="230">
        <f>SUM(J345)</f>
        <v>10</v>
      </c>
      <c r="K344" s="230">
        <f>SUM(K345)</f>
        <v>0</v>
      </c>
      <c r="L344" s="230">
        <f>SUM(L345)</f>
        <v>0</v>
      </c>
      <c r="M344" s="230">
        <f>SUM(M345)</f>
        <v>0</v>
      </c>
      <c r="N344" s="230">
        <f>SUM(N345)</f>
        <v>0</v>
      </c>
      <c r="O344" s="230">
        <f>SUM(O345)</f>
        <v>0</v>
      </c>
      <c r="P344" s="230">
        <f>SUM(P345)</f>
        <v>10</v>
      </c>
      <c r="Q344" s="230">
        <f>SUM(Q345)</f>
        <v>10</v>
      </c>
    </row>
    <row r="345" spans="1:17" ht="47.25" outlineLevel="4">
      <c r="A345" s="232" t="s">
        <v>758</v>
      </c>
      <c r="B345" s="231" t="s">
        <v>773</v>
      </c>
      <c r="C345" s="231" t="s">
        <v>784</v>
      </c>
      <c r="D345" s="231" t="s">
        <v>638</v>
      </c>
      <c r="E345" s="231" t="s">
        <v>369</v>
      </c>
      <c r="F345" s="231"/>
      <c r="G345" s="231"/>
      <c r="H345" s="231"/>
      <c r="I345" s="231"/>
      <c r="J345" s="230">
        <v>10</v>
      </c>
      <c r="K345" s="230"/>
      <c r="L345" s="230"/>
      <c r="M345" s="230"/>
      <c r="N345" s="230"/>
      <c r="O345" s="230"/>
      <c r="P345" s="230">
        <v>10</v>
      </c>
      <c r="Q345" s="230">
        <v>10</v>
      </c>
    </row>
    <row r="346" spans="1:17" ht="174.75" customHeight="1" outlineLevel="3">
      <c r="A346" s="232" t="s">
        <v>786</v>
      </c>
      <c r="B346" s="231" t="s">
        <v>773</v>
      </c>
      <c r="C346" s="231" t="s">
        <v>784</v>
      </c>
      <c r="D346" s="231" t="s">
        <v>626</v>
      </c>
      <c r="E346" s="231" t="s">
        <v>242</v>
      </c>
      <c r="F346" s="231"/>
      <c r="G346" s="231"/>
      <c r="H346" s="231"/>
      <c r="I346" s="231"/>
      <c r="J346" s="230">
        <f>SUM(J347)</f>
        <v>15</v>
      </c>
      <c r="K346" s="230">
        <f>SUM(K347)</f>
        <v>15</v>
      </c>
      <c r="L346" s="230">
        <f>SUM(L347)</f>
        <v>0</v>
      </c>
      <c r="M346" s="230">
        <f>SUM(M347)</f>
        <v>15</v>
      </c>
      <c r="N346" s="230">
        <f>SUM(N347)</f>
        <v>0</v>
      </c>
      <c r="O346" s="230">
        <f>SUM(O347)</f>
        <v>15</v>
      </c>
      <c r="P346" s="230">
        <f>SUM(P347)</f>
        <v>15</v>
      </c>
      <c r="Q346" s="230">
        <f>SUM(Q347)</f>
        <v>15</v>
      </c>
    </row>
    <row r="347" spans="1:17" ht="47.25" outlineLevel="4">
      <c r="A347" s="232" t="s">
        <v>758</v>
      </c>
      <c r="B347" s="231" t="s">
        <v>773</v>
      </c>
      <c r="C347" s="231" t="s">
        <v>784</v>
      </c>
      <c r="D347" s="231" t="s">
        <v>626</v>
      </c>
      <c r="E347" s="231" t="s">
        <v>369</v>
      </c>
      <c r="F347" s="231"/>
      <c r="G347" s="231"/>
      <c r="H347" s="231"/>
      <c r="I347" s="231"/>
      <c r="J347" s="230">
        <v>15</v>
      </c>
      <c r="K347" s="230">
        <v>15</v>
      </c>
      <c r="L347" s="230">
        <v>0</v>
      </c>
      <c r="M347" s="230">
        <v>15</v>
      </c>
      <c r="N347" s="230">
        <v>0</v>
      </c>
      <c r="O347" s="230">
        <v>15</v>
      </c>
      <c r="P347" s="230">
        <v>15</v>
      </c>
      <c r="Q347" s="230">
        <v>15</v>
      </c>
    </row>
    <row r="348" spans="1:17" ht="174" customHeight="1" outlineLevel="3">
      <c r="A348" s="232" t="s">
        <v>785</v>
      </c>
      <c r="B348" s="231" t="s">
        <v>773</v>
      </c>
      <c r="C348" s="231" t="s">
        <v>784</v>
      </c>
      <c r="D348" s="231" t="s">
        <v>624</v>
      </c>
      <c r="E348" s="231" t="s">
        <v>242</v>
      </c>
      <c r="F348" s="231"/>
      <c r="G348" s="231"/>
      <c r="H348" s="231"/>
      <c r="I348" s="231"/>
      <c r="J348" s="230">
        <f>SUM(J349)</f>
        <v>10</v>
      </c>
      <c r="K348" s="230">
        <f>SUM(K349)</f>
        <v>10</v>
      </c>
      <c r="L348" s="230">
        <f>SUM(L349)</f>
        <v>0</v>
      </c>
      <c r="M348" s="230">
        <f>SUM(M349)</f>
        <v>10</v>
      </c>
      <c r="N348" s="230">
        <f>SUM(N349)</f>
        <v>0</v>
      </c>
      <c r="O348" s="230">
        <f>SUM(O349)</f>
        <v>10</v>
      </c>
      <c r="P348" s="230">
        <f>SUM(P349)</f>
        <v>0</v>
      </c>
      <c r="Q348" s="230">
        <f>SUM(Q349)</f>
        <v>10</v>
      </c>
    </row>
    <row r="349" spans="1:17" ht="47.25" outlineLevel="4">
      <c r="A349" s="232" t="s">
        <v>758</v>
      </c>
      <c r="B349" s="231" t="s">
        <v>773</v>
      </c>
      <c r="C349" s="231" t="s">
        <v>784</v>
      </c>
      <c r="D349" s="231" t="s">
        <v>624</v>
      </c>
      <c r="E349" s="231" t="s">
        <v>369</v>
      </c>
      <c r="F349" s="231"/>
      <c r="G349" s="231"/>
      <c r="H349" s="231"/>
      <c r="I349" s="231"/>
      <c r="J349" s="230">
        <v>10</v>
      </c>
      <c r="K349" s="230">
        <v>10</v>
      </c>
      <c r="L349" s="230">
        <v>0</v>
      </c>
      <c r="M349" s="230">
        <v>10</v>
      </c>
      <c r="N349" s="230">
        <v>0</v>
      </c>
      <c r="O349" s="230">
        <v>10</v>
      </c>
      <c r="P349" s="230">
        <v>0</v>
      </c>
      <c r="Q349" s="230">
        <v>10</v>
      </c>
    </row>
    <row r="350" spans="1:17" ht="15.75" outlineLevel="1">
      <c r="A350" s="236" t="s">
        <v>783</v>
      </c>
      <c r="B350" s="235" t="s">
        <v>773</v>
      </c>
      <c r="C350" s="235" t="s">
        <v>782</v>
      </c>
      <c r="D350" s="235" t="s">
        <v>761</v>
      </c>
      <c r="E350" s="235" t="s">
        <v>242</v>
      </c>
      <c r="F350" s="231"/>
      <c r="G350" s="231"/>
      <c r="H350" s="231"/>
      <c r="I350" s="231"/>
      <c r="J350" s="234">
        <f>SUM(J351,J357)</f>
        <v>1589.9</v>
      </c>
      <c r="K350" s="234">
        <f>SUM(K351,K357)</f>
        <v>53</v>
      </c>
      <c r="L350" s="234">
        <f>SUM(L351,L357)</f>
        <v>0</v>
      </c>
      <c r="M350" s="234">
        <f>SUM(M351,M357)</f>
        <v>53</v>
      </c>
      <c r="N350" s="234">
        <f>SUM(N351,N357)</f>
        <v>0</v>
      </c>
      <c r="O350" s="234">
        <f>SUM(O351,O357)</f>
        <v>53</v>
      </c>
      <c r="P350" s="234">
        <f>SUM(P351,P357)</f>
        <v>1577.2</v>
      </c>
      <c r="Q350" s="234">
        <f>SUM(Q351,Q357)</f>
        <v>1570</v>
      </c>
    </row>
    <row r="351" spans="1:17" ht="31.5" outlineLevel="2">
      <c r="A351" s="236" t="s">
        <v>781</v>
      </c>
      <c r="B351" s="235" t="s">
        <v>773</v>
      </c>
      <c r="C351" s="235" t="s">
        <v>777</v>
      </c>
      <c r="D351" s="235" t="s">
        <v>761</v>
      </c>
      <c r="E351" s="235" t="s">
        <v>242</v>
      </c>
      <c r="F351" s="231"/>
      <c r="G351" s="231"/>
      <c r="H351" s="231"/>
      <c r="I351" s="231"/>
      <c r="J351" s="234">
        <f>SUM(J352,J355)</f>
        <v>75.5</v>
      </c>
      <c r="K351" s="234">
        <f>SUM(K352,K355)</f>
        <v>53</v>
      </c>
      <c r="L351" s="234">
        <f>SUM(L352,L355)</f>
        <v>0</v>
      </c>
      <c r="M351" s="234">
        <f>SUM(M352,M355)</f>
        <v>53</v>
      </c>
      <c r="N351" s="234">
        <f>SUM(N352,N355)</f>
        <v>0</v>
      </c>
      <c r="O351" s="234">
        <f>SUM(O352,O355)</f>
        <v>53</v>
      </c>
      <c r="P351" s="234">
        <f>SUM(P352,P355)</f>
        <v>56</v>
      </c>
      <c r="Q351" s="234">
        <f>SUM(Q352,Q355)</f>
        <v>56</v>
      </c>
    </row>
    <row r="352" spans="1:17" ht="218.25" customHeight="1" outlineLevel="3">
      <c r="A352" s="232" t="s">
        <v>780</v>
      </c>
      <c r="B352" s="231" t="s">
        <v>773</v>
      </c>
      <c r="C352" s="231" t="s">
        <v>777</v>
      </c>
      <c r="D352" s="231" t="s">
        <v>525</v>
      </c>
      <c r="E352" s="231" t="s">
        <v>242</v>
      </c>
      <c r="F352" s="231"/>
      <c r="G352" s="231"/>
      <c r="H352" s="231"/>
      <c r="I352" s="231"/>
      <c r="J352" s="230">
        <f>SUM(J353:J354)</f>
        <v>55.5</v>
      </c>
      <c r="K352" s="230">
        <f>SUM(K353:K354)</f>
        <v>36</v>
      </c>
      <c r="L352" s="230">
        <f>SUM(L353:L354)</f>
        <v>0</v>
      </c>
      <c r="M352" s="230">
        <f>SUM(M353:M354)</f>
        <v>36</v>
      </c>
      <c r="N352" s="230">
        <f>SUM(N353:N354)</f>
        <v>0</v>
      </c>
      <c r="O352" s="230">
        <f>SUM(O353:O354)</f>
        <v>36</v>
      </c>
      <c r="P352" s="230">
        <f>SUM(P353:P354)</f>
        <v>36</v>
      </c>
      <c r="Q352" s="230">
        <f>SUM(Q353:Q354)</f>
        <v>36</v>
      </c>
    </row>
    <row r="353" spans="1:17" ht="31.5" outlineLevel="4">
      <c r="A353" s="232" t="s">
        <v>774</v>
      </c>
      <c r="B353" s="231" t="s">
        <v>773</v>
      </c>
      <c r="C353" s="231" t="s">
        <v>777</v>
      </c>
      <c r="D353" s="231" t="s">
        <v>525</v>
      </c>
      <c r="E353" s="231" t="s">
        <v>459</v>
      </c>
      <c r="F353" s="231"/>
      <c r="G353" s="231"/>
      <c r="H353" s="231"/>
      <c r="I353" s="231"/>
      <c r="J353" s="230">
        <v>45</v>
      </c>
      <c r="K353" s="230">
        <v>36</v>
      </c>
      <c r="L353" s="230">
        <v>0</v>
      </c>
      <c r="M353" s="230">
        <v>36</v>
      </c>
      <c r="N353" s="230">
        <v>0</v>
      </c>
      <c r="O353" s="230">
        <v>36</v>
      </c>
      <c r="P353" s="230">
        <v>36</v>
      </c>
      <c r="Q353" s="230">
        <v>36</v>
      </c>
    </row>
    <row r="354" spans="1:17" ht="63.75" customHeight="1" outlineLevel="4">
      <c r="A354" s="232" t="s">
        <v>779</v>
      </c>
      <c r="B354" s="231" t="s">
        <v>773</v>
      </c>
      <c r="C354" s="231" t="s">
        <v>777</v>
      </c>
      <c r="D354" s="231" t="s">
        <v>525</v>
      </c>
      <c r="E354" s="231" t="s">
        <v>366</v>
      </c>
      <c r="F354" s="231"/>
      <c r="G354" s="231"/>
      <c r="H354" s="231"/>
      <c r="I354" s="231"/>
      <c r="J354" s="230">
        <v>10.5</v>
      </c>
      <c r="K354" s="230"/>
      <c r="L354" s="230"/>
      <c r="M354" s="230"/>
      <c r="N354" s="230"/>
      <c r="O354" s="230"/>
      <c r="P354" s="230"/>
      <c r="Q354" s="230"/>
    </row>
    <row r="355" spans="1:17" ht="223.5" customHeight="1" outlineLevel="3">
      <c r="A355" s="232" t="s">
        <v>778</v>
      </c>
      <c r="B355" s="231" t="s">
        <v>773</v>
      </c>
      <c r="C355" s="231" t="s">
        <v>777</v>
      </c>
      <c r="D355" s="231" t="s">
        <v>523</v>
      </c>
      <c r="E355" s="231" t="s">
        <v>242</v>
      </c>
      <c r="F355" s="231"/>
      <c r="G355" s="231"/>
      <c r="H355" s="231"/>
      <c r="I355" s="231"/>
      <c r="J355" s="230">
        <f>SUM(J356)</f>
        <v>20</v>
      </c>
      <c r="K355" s="230">
        <f>SUM(K356)</f>
        <v>17</v>
      </c>
      <c r="L355" s="230">
        <f>SUM(L356)</f>
        <v>0</v>
      </c>
      <c r="M355" s="230">
        <f>SUM(M356)</f>
        <v>17</v>
      </c>
      <c r="N355" s="230">
        <f>SUM(N356)</f>
        <v>0</v>
      </c>
      <c r="O355" s="230">
        <f>SUM(O356)</f>
        <v>17</v>
      </c>
      <c r="P355" s="230">
        <f>SUM(P356)</f>
        <v>20</v>
      </c>
      <c r="Q355" s="230">
        <f>SUM(Q356)</f>
        <v>20</v>
      </c>
    </row>
    <row r="356" spans="1:17" ht="31.5" outlineLevel="4">
      <c r="A356" s="232" t="s">
        <v>774</v>
      </c>
      <c r="B356" s="231" t="s">
        <v>773</v>
      </c>
      <c r="C356" s="231" t="s">
        <v>777</v>
      </c>
      <c r="D356" s="231" t="s">
        <v>523</v>
      </c>
      <c r="E356" s="231" t="s">
        <v>459</v>
      </c>
      <c r="F356" s="231"/>
      <c r="G356" s="231"/>
      <c r="H356" s="231"/>
      <c r="I356" s="231"/>
      <c r="J356" s="230">
        <v>20</v>
      </c>
      <c r="K356" s="230">
        <v>17</v>
      </c>
      <c r="L356" s="230">
        <v>0</v>
      </c>
      <c r="M356" s="230">
        <v>17</v>
      </c>
      <c r="N356" s="230">
        <v>0</v>
      </c>
      <c r="O356" s="230">
        <v>17</v>
      </c>
      <c r="P356" s="230">
        <v>20</v>
      </c>
      <c r="Q356" s="230">
        <v>20</v>
      </c>
    </row>
    <row r="357" spans="1:17" ht="15.75" outlineLevel="4">
      <c r="A357" s="236" t="s">
        <v>776</v>
      </c>
      <c r="B357" s="235" t="s">
        <v>773</v>
      </c>
      <c r="C357" s="235" t="s">
        <v>772</v>
      </c>
      <c r="D357" s="235" t="s">
        <v>761</v>
      </c>
      <c r="E357" s="235" t="s">
        <v>242</v>
      </c>
      <c r="F357" s="231"/>
      <c r="G357" s="231"/>
      <c r="H357" s="231"/>
      <c r="I357" s="231"/>
      <c r="J357" s="234">
        <f>SUM(J358)</f>
        <v>1514.4</v>
      </c>
      <c r="K357" s="234">
        <f>SUM(K358)</f>
        <v>0</v>
      </c>
      <c r="L357" s="234">
        <f>SUM(L358)</f>
        <v>0</v>
      </c>
      <c r="M357" s="234">
        <f>SUM(M358)</f>
        <v>0</v>
      </c>
      <c r="N357" s="234">
        <f>SUM(N358)</f>
        <v>0</v>
      </c>
      <c r="O357" s="234">
        <f>SUM(O358)</f>
        <v>0</v>
      </c>
      <c r="P357" s="234">
        <f>SUM(P358)</f>
        <v>1521.2</v>
      </c>
      <c r="Q357" s="234">
        <f>SUM(Q358)</f>
        <v>1514</v>
      </c>
    </row>
    <row r="358" spans="1:17" ht="222" customHeight="1" outlineLevel="4">
      <c r="A358" s="232" t="s">
        <v>775</v>
      </c>
      <c r="B358" s="231" t="s">
        <v>773</v>
      </c>
      <c r="C358" s="231" t="s">
        <v>772</v>
      </c>
      <c r="D358" s="231" t="s">
        <v>736</v>
      </c>
      <c r="E358" s="231" t="s">
        <v>242</v>
      </c>
      <c r="F358" s="231"/>
      <c r="G358" s="231"/>
      <c r="H358" s="231"/>
      <c r="I358" s="231"/>
      <c r="J358" s="230">
        <f>SUM(J359)</f>
        <v>1514.4</v>
      </c>
      <c r="K358" s="230">
        <f>SUM(K359)</f>
        <v>0</v>
      </c>
      <c r="L358" s="230">
        <f>SUM(L359)</f>
        <v>0</v>
      </c>
      <c r="M358" s="230">
        <f>SUM(M359)</f>
        <v>0</v>
      </c>
      <c r="N358" s="230">
        <f>SUM(N359)</f>
        <v>0</v>
      </c>
      <c r="O358" s="230">
        <f>SUM(O359)</f>
        <v>0</v>
      </c>
      <c r="P358" s="230">
        <f>SUM(P359)</f>
        <v>1521.2</v>
      </c>
      <c r="Q358" s="230">
        <f>SUM(Q359)</f>
        <v>1514</v>
      </c>
    </row>
    <row r="359" spans="1:17" ht="31.5" outlineLevel="4">
      <c r="A359" s="232" t="s">
        <v>774</v>
      </c>
      <c r="B359" s="231" t="s">
        <v>773</v>
      </c>
      <c r="C359" s="231" t="s">
        <v>772</v>
      </c>
      <c r="D359" s="231" t="s">
        <v>736</v>
      </c>
      <c r="E359" s="231" t="s">
        <v>459</v>
      </c>
      <c r="F359" s="231"/>
      <c r="G359" s="231"/>
      <c r="H359" s="231"/>
      <c r="I359" s="231"/>
      <c r="J359" s="230">
        <v>1514.4</v>
      </c>
      <c r="K359" s="230"/>
      <c r="L359" s="230"/>
      <c r="M359" s="230"/>
      <c r="N359" s="230"/>
      <c r="O359" s="230"/>
      <c r="P359" s="230">
        <v>1521.2</v>
      </c>
      <c r="Q359" s="230">
        <v>1514</v>
      </c>
    </row>
    <row r="360" spans="1:17" ht="78.75">
      <c r="A360" s="236" t="s">
        <v>771</v>
      </c>
      <c r="B360" s="235" t="s">
        <v>756</v>
      </c>
      <c r="C360" s="235" t="s">
        <v>770</v>
      </c>
      <c r="D360" s="235" t="s">
        <v>761</v>
      </c>
      <c r="E360" s="235" t="s">
        <v>242</v>
      </c>
      <c r="F360" s="231"/>
      <c r="G360" s="231"/>
      <c r="H360" s="231"/>
      <c r="I360" s="231"/>
      <c r="J360" s="234">
        <f>SUM(J361,J365)</f>
        <v>1794.65</v>
      </c>
      <c r="K360" s="234">
        <f>SUM(K361,K365)</f>
        <v>1793.9</v>
      </c>
      <c r="L360" s="234">
        <f>SUM(L361,L365)</f>
        <v>0</v>
      </c>
      <c r="M360" s="234">
        <f>SUM(M361,M365)</f>
        <v>1793.9</v>
      </c>
      <c r="N360" s="234">
        <f>SUM(N361,N365)</f>
        <v>0</v>
      </c>
      <c r="O360" s="234">
        <f>SUM(O361,O365)</f>
        <v>1793.9</v>
      </c>
      <c r="P360" s="234">
        <f>SUM(P361,P365)</f>
        <v>1642.5</v>
      </c>
      <c r="Q360" s="234">
        <f>SUM(Q361,Q365)</f>
        <v>1677.8</v>
      </c>
    </row>
    <row r="361" spans="1:17" ht="31.5">
      <c r="A361" s="236" t="s">
        <v>769</v>
      </c>
      <c r="B361" s="235" t="s">
        <v>756</v>
      </c>
      <c r="C361" s="235" t="s">
        <v>768</v>
      </c>
      <c r="D361" s="235" t="s">
        <v>761</v>
      </c>
      <c r="E361" s="235" t="s">
        <v>242</v>
      </c>
      <c r="F361" s="235"/>
      <c r="G361" s="235"/>
      <c r="H361" s="235"/>
      <c r="I361" s="235"/>
      <c r="J361" s="234">
        <f>SUM(J362)</f>
        <v>95.85</v>
      </c>
      <c r="K361" s="234">
        <f>SUM(K362)</f>
        <v>0</v>
      </c>
      <c r="L361" s="234">
        <f>SUM(L362)</f>
        <v>0</v>
      </c>
      <c r="M361" s="234">
        <f>SUM(M362)</f>
        <v>0</v>
      </c>
      <c r="N361" s="234">
        <f>SUM(N362)</f>
        <v>0</v>
      </c>
      <c r="O361" s="234">
        <f>SUM(O362)</f>
        <v>0</v>
      </c>
      <c r="P361" s="234">
        <f>SUM(P362)</f>
        <v>0</v>
      </c>
      <c r="Q361" s="234">
        <f>SUM(Q362)</f>
        <v>0</v>
      </c>
    </row>
    <row r="362" spans="1:17" ht="31.5">
      <c r="A362" s="236" t="s">
        <v>767</v>
      </c>
      <c r="B362" s="235" t="s">
        <v>756</v>
      </c>
      <c r="C362" s="235" t="s">
        <v>765</v>
      </c>
      <c r="D362" s="235" t="s">
        <v>761</v>
      </c>
      <c r="E362" s="235" t="s">
        <v>242</v>
      </c>
      <c r="F362" s="231"/>
      <c r="G362" s="231"/>
      <c r="H362" s="231"/>
      <c r="I362" s="231"/>
      <c r="J362" s="234">
        <f>SUM(J363)</f>
        <v>95.85</v>
      </c>
      <c r="K362" s="234">
        <f>SUM(K363)</f>
        <v>0</v>
      </c>
      <c r="L362" s="234">
        <f>SUM(L363)</f>
        <v>0</v>
      </c>
      <c r="M362" s="234">
        <f>SUM(M363)</f>
        <v>0</v>
      </c>
      <c r="N362" s="234">
        <f>SUM(N363)</f>
        <v>0</v>
      </c>
      <c r="O362" s="234">
        <f>SUM(O363)</f>
        <v>0</v>
      </c>
      <c r="P362" s="234">
        <f>SUM(P363)</f>
        <v>0</v>
      </c>
      <c r="Q362" s="234">
        <f>SUM(Q363)</f>
        <v>0</v>
      </c>
    </row>
    <row r="363" spans="1:17" ht="171" customHeight="1">
      <c r="A363" s="232" t="s">
        <v>766</v>
      </c>
      <c r="B363" s="231" t="s">
        <v>756</v>
      </c>
      <c r="C363" s="231" t="s">
        <v>765</v>
      </c>
      <c r="D363" s="231" t="s">
        <v>441</v>
      </c>
      <c r="E363" s="231" t="s">
        <v>242</v>
      </c>
      <c r="F363" s="231"/>
      <c r="G363" s="231"/>
      <c r="H363" s="231"/>
      <c r="I363" s="231"/>
      <c r="J363" s="230">
        <f>SUM(J364)</f>
        <v>95.85</v>
      </c>
      <c r="K363" s="230">
        <f>SUM(K364)</f>
        <v>0</v>
      </c>
      <c r="L363" s="230">
        <f>SUM(L364)</f>
        <v>0</v>
      </c>
      <c r="M363" s="230">
        <f>SUM(M364)</f>
        <v>0</v>
      </c>
      <c r="N363" s="230">
        <f>SUM(N364)</f>
        <v>0</v>
      </c>
      <c r="O363" s="230">
        <f>SUM(O364)</f>
        <v>0</v>
      </c>
      <c r="P363" s="230">
        <f>SUM(P364)</f>
        <v>0</v>
      </c>
      <c r="Q363" s="230">
        <f>SUM(Q364)</f>
        <v>0</v>
      </c>
    </row>
    <row r="364" spans="1:17" ht="47.25">
      <c r="A364" s="232" t="s">
        <v>595</v>
      </c>
      <c r="B364" s="231" t="s">
        <v>756</v>
      </c>
      <c r="C364" s="231" t="s">
        <v>765</v>
      </c>
      <c r="D364" s="231" t="s">
        <v>441</v>
      </c>
      <c r="E364" s="231" t="s">
        <v>369</v>
      </c>
      <c r="F364" s="231"/>
      <c r="G364" s="231"/>
      <c r="H364" s="231"/>
      <c r="I364" s="231"/>
      <c r="J364" s="230">
        <v>95.85</v>
      </c>
      <c r="K364" s="230"/>
      <c r="L364" s="230"/>
      <c r="M364" s="230"/>
      <c r="N364" s="230"/>
      <c r="O364" s="230"/>
      <c r="P364" s="230"/>
      <c r="Q364" s="230"/>
    </row>
    <row r="365" spans="1:17" ht="32.25" customHeight="1" outlineLevel="1">
      <c r="A365" s="236" t="s">
        <v>764</v>
      </c>
      <c r="B365" s="235" t="s">
        <v>756</v>
      </c>
      <c r="C365" s="235" t="s">
        <v>763</v>
      </c>
      <c r="D365" s="235" t="s">
        <v>761</v>
      </c>
      <c r="E365" s="235" t="s">
        <v>242</v>
      </c>
      <c r="F365" s="231"/>
      <c r="G365" s="231"/>
      <c r="H365" s="231"/>
      <c r="I365" s="231"/>
      <c r="J365" s="234">
        <f>SUM(J366)</f>
        <v>1698.8000000000002</v>
      </c>
      <c r="K365" s="234">
        <f>SUM(K366)</f>
        <v>1793.9</v>
      </c>
      <c r="L365" s="234">
        <f>SUM(L366)</f>
        <v>0</v>
      </c>
      <c r="M365" s="234">
        <f>SUM(M366)</f>
        <v>1793.9</v>
      </c>
      <c r="N365" s="234">
        <f>SUM(N366)</f>
        <v>0</v>
      </c>
      <c r="O365" s="234">
        <f>SUM(O366)</f>
        <v>1793.9</v>
      </c>
      <c r="P365" s="234">
        <f>SUM(P366)</f>
        <v>1642.5</v>
      </c>
      <c r="Q365" s="234">
        <f>SUM(Q366)</f>
        <v>1677.8</v>
      </c>
    </row>
    <row r="366" spans="1:17" ht="31.5" outlineLevel="2">
      <c r="A366" s="236" t="s">
        <v>762</v>
      </c>
      <c r="B366" s="235" t="s">
        <v>756</v>
      </c>
      <c r="C366" s="235" t="s">
        <v>755</v>
      </c>
      <c r="D366" s="235" t="s">
        <v>761</v>
      </c>
      <c r="E366" s="235" t="s">
        <v>242</v>
      </c>
      <c r="F366" s="231"/>
      <c r="G366" s="231"/>
      <c r="H366" s="231"/>
      <c r="I366" s="231"/>
      <c r="J366" s="234">
        <f>SUM(J367)</f>
        <v>1698.8000000000002</v>
      </c>
      <c r="K366" s="234">
        <f>SUM(K367)</f>
        <v>1793.9</v>
      </c>
      <c r="L366" s="234">
        <f>SUM(L367)</f>
        <v>0</v>
      </c>
      <c r="M366" s="234">
        <f>SUM(M367)</f>
        <v>1793.9</v>
      </c>
      <c r="N366" s="234">
        <f>SUM(N367)</f>
        <v>0</v>
      </c>
      <c r="O366" s="234">
        <f>SUM(O367)</f>
        <v>1793.9</v>
      </c>
      <c r="P366" s="234">
        <f>SUM(P367)</f>
        <v>1642.5</v>
      </c>
      <c r="Q366" s="234">
        <f>SUM(Q367)</f>
        <v>1677.8</v>
      </c>
    </row>
    <row r="367" spans="1:17" ht="219.75" customHeight="1" outlineLevel="3">
      <c r="A367" s="232" t="s">
        <v>760</v>
      </c>
      <c r="B367" s="231" t="s">
        <v>756</v>
      </c>
      <c r="C367" s="231" t="s">
        <v>755</v>
      </c>
      <c r="D367" s="231" t="s">
        <v>486</v>
      </c>
      <c r="E367" s="231" t="s">
        <v>242</v>
      </c>
      <c r="F367" s="231"/>
      <c r="G367" s="231"/>
      <c r="H367" s="231"/>
      <c r="I367" s="231"/>
      <c r="J367" s="230">
        <f>SUM(J368:J370)</f>
        <v>1698.8000000000002</v>
      </c>
      <c r="K367" s="230">
        <f>SUM(K368:K370)</f>
        <v>1793.9</v>
      </c>
      <c r="L367" s="230">
        <f>SUM(L368:L370)</f>
        <v>0</v>
      </c>
      <c r="M367" s="230">
        <f>SUM(M368:M370)</f>
        <v>1793.9</v>
      </c>
      <c r="N367" s="230">
        <f>SUM(N368:N370)</f>
        <v>0</v>
      </c>
      <c r="O367" s="230">
        <f>SUM(O368:O370)</f>
        <v>1793.9</v>
      </c>
      <c r="P367" s="230">
        <f>SUM(P368:P370)</f>
        <v>1642.5</v>
      </c>
      <c r="Q367" s="230">
        <f>SUM(Q368:Q370)</f>
        <v>1677.8</v>
      </c>
    </row>
    <row r="368" spans="1:17" ht="112.5" customHeight="1" outlineLevel="4">
      <c r="A368" s="232" t="s">
        <v>759</v>
      </c>
      <c r="B368" s="231" t="s">
        <v>756</v>
      </c>
      <c r="C368" s="231" t="s">
        <v>755</v>
      </c>
      <c r="D368" s="231" t="s">
        <v>486</v>
      </c>
      <c r="E368" s="231" t="s">
        <v>428</v>
      </c>
      <c r="F368" s="231"/>
      <c r="G368" s="231"/>
      <c r="H368" s="231"/>
      <c r="I368" s="231"/>
      <c r="J368" s="230">
        <v>1577.9</v>
      </c>
      <c r="K368" s="230">
        <v>1643</v>
      </c>
      <c r="L368" s="230">
        <v>0</v>
      </c>
      <c r="M368" s="230">
        <v>1643</v>
      </c>
      <c r="N368" s="230">
        <v>0</v>
      </c>
      <c r="O368" s="230">
        <v>1643</v>
      </c>
      <c r="P368" s="230">
        <v>1516</v>
      </c>
      <c r="Q368" s="230">
        <v>1516</v>
      </c>
    </row>
    <row r="369" spans="1:17" ht="48" customHeight="1" outlineLevel="4">
      <c r="A369" s="232" t="s">
        <v>758</v>
      </c>
      <c r="B369" s="231" t="s">
        <v>756</v>
      </c>
      <c r="C369" s="231" t="s">
        <v>755</v>
      </c>
      <c r="D369" s="231" t="s">
        <v>486</v>
      </c>
      <c r="E369" s="231" t="s">
        <v>369</v>
      </c>
      <c r="F369" s="231"/>
      <c r="G369" s="231"/>
      <c r="H369" s="231"/>
      <c r="I369" s="231"/>
      <c r="J369" s="230">
        <v>118.9</v>
      </c>
      <c r="K369" s="230">
        <v>148.9</v>
      </c>
      <c r="L369" s="230">
        <v>0</v>
      </c>
      <c r="M369" s="230">
        <v>148.9</v>
      </c>
      <c r="N369" s="230">
        <v>0</v>
      </c>
      <c r="O369" s="230">
        <v>148.9</v>
      </c>
      <c r="P369" s="230">
        <v>124.5</v>
      </c>
      <c r="Q369" s="230">
        <v>159.8</v>
      </c>
    </row>
    <row r="370" spans="1:17" ht="20.25" customHeight="1" outlineLevel="4">
      <c r="A370" s="232" t="s">
        <v>757</v>
      </c>
      <c r="B370" s="231" t="s">
        <v>756</v>
      </c>
      <c r="C370" s="231" t="s">
        <v>755</v>
      </c>
      <c r="D370" s="231" t="s">
        <v>486</v>
      </c>
      <c r="E370" s="231" t="s">
        <v>403</v>
      </c>
      <c r="F370" s="231"/>
      <c r="G370" s="231"/>
      <c r="H370" s="231"/>
      <c r="I370" s="231"/>
      <c r="J370" s="230">
        <v>2</v>
      </c>
      <c r="K370" s="230">
        <v>2</v>
      </c>
      <c r="L370" s="230">
        <v>0</v>
      </c>
      <c r="M370" s="230">
        <v>2</v>
      </c>
      <c r="N370" s="230">
        <v>0</v>
      </c>
      <c r="O370" s="230">
        <v>2</v>
      </c>
      <c r="P370" s="230">
        <v>2</v>
      </c>
      <c r="Q370" s="230">
        <v>2</v>
      </c>
    </row>
    <row r="371" spans="1:17" ht="15.75">
      <c r="A371" s="229" t="s">
        <v>365</v>
      </c>
      <c r="B371" s="229"/>
      <c r="C371" s="229"/>
      <c r="D371" s="229"/>
      <c r="E371" s="229"/>
      <c r="F371" s="229"/>
      <c r="G371" s="258"/>
      <c r="H371" s="258"/>
      <c r="I371" s="258"/>
      <c r="J371" s="257">
        <f>SUM(J25,J183,J205,J360)</f>
        <v>197696.29573000004</v>
      </c>
      <c r="K371" s="227">
        <f>SUM(K25,K183,K205,K360)</f>
        <v>141656.6</v>
      </c>
      <c r="L371" s="227">
        <f>SUM(L25,L183,L205,L360)</f>
        <v>0</v>
      </c>
      <c r="M371" s="227">
        <f>SUM(M25,M183,M205,M360)</f>
        <v>141656.6</v>
      </c>
      <c r="N371" s="227">
        <f>SUM(N25,N183,N205,N360)</f>
        <v>0</v>
      </c>
      <c r="O371" s="227">
        <f>SUM(O25,O183,O205,O360)</f>
        <v>141656.6</v>
      </c>
      <c r="P371" s="227">
        <f>SUM(P25,P183,P205,P360)</f>
        <v>142409.1</v>
      </c>
      <c r="Q371" s="227">
        <f>SUM(Q25,Q183,Q205,Q360)</f>
        <v>140533.4</v>
      </c>
    </row>
    <row r="372" spans="1:17" ht="15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</row>
  </sheetData>
  <sheetProtection/>
  <mergeCells count="8">
    <mergeCell ref="A371:F371"/>
    <mergeCell ref="A20:Q20"/>
    <mergeCell ref="J22:Q22"/>
    <mergeCell ref="A22:A23"/>
    <mergeCell ref="B22:B23"/>
    <mergeCell ref="C22:C23"/>
    <mergeCell ref="D22:D23"/>
    <mergeCell ref="E22:E23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4"/>
  <sheetViews>
    <sheetView showGridLines="0" zoomScalePageLayoutView="0" workbookViewId="0" topLeftCell="A298">
      <selection activeCell="D300" sqref="D300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6" width="11.140625" style="0" customWidth="1"/>
  </cols>
  <sheetData>
    <row r="1" ht="15.75">
      <c r="F1" s="255" t="s">
        <v>340</v>
      </c>
    </row>
    <row r="2" ht="15.75">
      <c r="F2" s="255" t="s">
        <v>1</v>
      </c>
    </row>
    <row r="3" ht="15.75">
      <c r="F3" s="255" t="s">
        <v>314</v>
      </c>
    </row>
    <row r="4" ht="15.75">
      <c r="F4" s="255" t="s">
        <v>340</v>
      </c>
    </row>
    <row r="5" ht="15.75">
      <c r="F5" s="255" t="s">
        <v>1</v>
      </c>
    </row>
    <row r="6" ht="15.75">
      <c r="F6" s="255" t="s">
        <v>313</v>
      </c>
    </row>
    <row r="7" ht="15.75">
      <c r="F7" s="255" t="s">
        <v>310</v>
      </c>
    </row>
    <row r="8" ht="15.75">
      <c r="F8" s="255" t="s">
        <v>1</v>
      </c>
    </row>
    <row r="9" ht="15.75">
      <c r="F9" s="255" t="s">
        <v>364</v>
      </c>
    </row>
    <row r="10" ht="15.75">
      <c r="F10" s="255" t="s">
        <v>340</v>
      </c>
    </row>
    <row r="11" ht="15.75">
      <c r="F11" s="255" t="s">
        <v>1</v>
      </c>
    </row>
    <row r="12" ht="15.75">
      <c r="F12" s="255" t="s">
        <v>312</v>
      </c>
    </row>
    <row r="13" ht="15.75">
      <c r="F13" s="255" t="s">
        <v>340</v>
      </c>
    </row>
    <row r="14" ht="15.75">
      <c r="F14" s="255" t="s">
        <v>1</v>
      </c>
    </row>
    <row r="15" ht="15.75">
      <c r="F15" s="255" t="s">
        <v>311</v>
      </c>
    </row>
    <row r="16" spans="1:6" ht="15.75">
      <c r="A16" s="254"/>
      <c r="B16" s="256"/>
      <c r="C16" s="256"/>
      <c r="F16" s="255" t="s">
        <v>754</v>
      </c>
    </row>
    <row r="17" spans="1:6" ht="15.75">
      <c r="A17" s="254"/>
      <c r="B17" s="253"/>
      <c r="C17" s="253"/>
      <c r="F17" s="255" t="s">
        <v>1</v>
      </c>
    </row>
    <row r="18" spans="1:6" ht="15.75">
      <c r="A18" s="254"/>
      <c r="B18" s="253"/>
      <c r="C18" s="253"/>
      <c r="F18" s="255" t="s">
        <v>309</v>
      </c>
    </row>
    <row r="19" spans="1:3" ht="15.75">
      <c r="A19" s="254"/>
      <c r="B19" s="253"/>
      <c r="C19" s="253"/>
    </row>
    <row r="20" spans="1:6" ht="128.25" customHeight="1">
      <c r="A20" s="252" t="s">
        <v>753</v>
      </c>
      <c r="B20" s="252"/>
      <c r="C20" s="252"/>
      <c r="D20" s="252"/>
      <c r="E20" s="252"/>
      <c r="F20" s="252"/>
    </row>
    <row r="22" spans="1:6" ht="22.5" customHeight="1">
      <c r="A22" s="251" t="s">
        <v>752</v>
      </c>
      <c r="B22" s="251" t="s">
        <v>751</v>
      </c>
      <c r="C22" s="251" t="s">
        <v>750</v>
      </c>
      <c r="D22" s="250" t="s">
        <v>4</v>
      </c>
      <c r="E22" s="249"/>
      <c r="F22" s="248"/>
    </row>
    <row r="23" spans="1:6" ht="21.75" customHeight="1">
      <c r="A23" s="247"/>
      <c r="B23" s="247"/>
      <c r="C23" s="247"/>
      <c r="D23" s="245" t="s">
        <v>151</v>
      </c>
      <c r="E23" s="245" t="s">
        <v>152</v>
      </c>
      <c r="F23" s="245" t="s">
        <v>153</v>
      </c>
    </row>
    <row r="24" spans="1:6" ht="14.25" customHeight="1">
      <c r="A24" s="246">
        <v>1</v>
      </c>
      <c r="B24" s="246">
        <v>2</v>
      </c>
      <c r="C24" s="246">
        <v>3</v>
      </c>
      <c r="D24" s="245">
        <v>4</v>
      </c>
      <c r="E24" s="245">
        <v>5</v>
      </c>
      <c r="F24" s="245">
        <v>6</v>
      </c>
    </row>
    <row r="25" spans="1:6" ht="63" customHeight="1">
      <c r="A25" s="237" t="s">
        <v>749</v>
      </c>
      <c r="B25" s="235" t="s">
        <v>748</v>
      </c>
      <c r="C25" s="235" t="s">
        <v>242</v>
      </c>
      <c r="D25" s="239">
        <f>SUM(D26,D41,D66,D82,D100,D108,D116,D122,D131,D138,D149,D155)</f>
        <v>115280.30500000001</v>
      </c>
      <c r="E25" s="234">
        <f>SUM(E26,E41,E66,E82,E100,E108,E116,E122,E131,E138,E149,E155)</f>
        <v>108051.5</v>
      </c>
      <c r="F25" s="234">
        <f>SUM(F26,F41,F66,F82,F100,F108,F116,F122,F131,F138,F149,F155)</f>
        <v>104307.90000000001</v>
      </c>
    </row>
    <row r="26" spans="1:6" ht="77.25" customHeight="1" outlineLevel="1">
      <c r="A26" s="237" t="s">
        <v>747</v>
      </c>
      <c r="B26" s="235" t="s">
        <v>746</v>
      </c>
      <c r="C26" s="235" t="s">
        <v>242</v>
      </c>
      <c r="D26" s="234">
        <f>SUM(D27,D31,D33)</f>
        <v>34511</v>
      </c>
      <c r="E26" s="234">
        <f>SUM(E27,E31,E33)</f>
        <v>33730.6</v>
      </c>
      <c r="F26" s="234">
        <f>SUM(F27,F31,F33)</f>
        <v>31772</v>
      </c>
    </row>
    <row r="27" spans="1:6" ht="188.25" customHeight="1" outlineLevel="5">
      <c r="A27" s="233" t="s">
        <v>745</v>
      </c>
      <c r="B27" s="231" t="s">
        <v>743</v>
      </c>
      <c r="C27" s="231" t="s">
        <v>242</v>
      </c>
      <c r="D27" s="230">
        <f>SUM(D28:D30)</f>
        <v>20365.8</v>
      </c>
      <c r="E27" s="230">
        <f>SUM(E28:E30)</f>
        <v>20447.8</v>
      </c>
      <c r="F27" s="230">
        <f>SUM(F28:F30)</f>
        <v>22079.1</v>
      </c>
    </row>
    <row r="28" spans="1:6" ht="91.5" customHeight="1" outlineLevel="6">
      <c r="A28" s="233" t="s">
        <v>744</v>
      </c>
      <c r="B28" s="231" t="s">
        <v>743</v>
      </c>
      <c r="C28" s="231" t="s">
        <v>428</v>
      </c>
      <c r="D28" s="230">
        <v>9750.5</v>
      </c>
      <c r="E28" s="230">
        <v>9250.5</v>
      </c>
      <c r="F28" s="230">
        <v>9250.5</v>
      </c>
    </row>
    <row r="29" spans="1:6" ht="33" customHeight="1" outlineLevel="6">
      <c r="A29" s="233" t="s">
        <v>370</v>
      </c>
      <c r="B29" s="231" t="s">
        <v>743</v>
      </c>
      <c r="C29" s="231" t="s">
        <v>369</v>
      </c>
      <c r="D29" s="230">
        <v>10240.8</v>
      </c>
      <c r="E29" s="230">
        <v>10822.8</v>
      </c>
      <c r="F29" s="230">
        <v>12454.1</v>
      </c>
    </row>
    <row r="30" spans="1:6" ht="22.5" customHeight="1" outlineLevel="6">
      <c r="A30" s="233" t="s">
        <v>405</v>
      </c>
      <c r="B30" s="231" t="s">
        <v>743</v>
      </c>
      <c r="C30" s="231" t="s">
        <v>403</v>
      </c>
      <c r="D30" s="230">
        <v>374.5</v>
      </c>
      <c r="E30" s="230">
        <v>374.5</v>
      </c>
      <c r="F30" s="230">
        <v>374.5</v>
      </c>
    </row>
    <row r="31" spans="1:6" ht="172.5" customHeight="1" outlineLevel="6">
      <c r="A31" s="232" t="s">
        <v>742</v>
      </c>
      <c r="B31" s="231" t="s">
        <v>741</v>
      </c>
      <c r="C31" s="231" t="s">
        <v>242</v>
      </c>
      <c r="D31" s="230">
        <f>SUM(D32)</f>
        <v>30</v>
      </c>
      <c r="E31" s="230">
        <f>SUM(E32)</f>
        <v>0</v>
      </c>
      <c r="F31" s="230">
        <f>SUM(F32)</f>
        <v>0</v>
      </c>
    </row>
    <row r="32" spans="1:6" ht="32.25" customHeight="1" outlineLevel="6">
      <c r="A32" s="232" t="s">
        <v>370</v>
      </c>
      <c r="B32" s="231" t="s">
        <v>741</v>
      </c>
      <c r="C32" s="231" t="s">
        <v>369</v>
      </c>
      <c r="D32" s="230">
        <v>30</v>
      </c>
      <c r="E32" s="230"/>
      <c r="F32" s="230"/>
    </row>
    <row r="33" spans="1:6" ht="31.5" outlineLevel="2">
      <c r="A33" s="233" t="s">
        <v>373</v>
      </c>
      <c r="B33" s="231" t="s">
        <v>740</v>
      </c>
      <c r="C33" s="231" t="s">
        <v>242</v>
      </c>
      <c r="D33" s="230">
        <f>SUM(D34,D36,D38)</f>
        <v>14115.2</v>
      </c>
      <c r="E33" s="230">
        <f>SUM(E34,E36,E38)</f>
        <v>13282.800000000001</v>
      </c>
      <c r="F33" s="230">
        <f>SUM(F34,F36,F38)</f>
        <v>9692.900000000001</v>
      </c>
    </row>
    <row r="34" spans="1:6" ht="267.75" customHeight="1" outlineLevel="4">
      <c r="A34" s="232" t="s">
        <v>739</v>
      </c>
      <c r="B34" s="231" t="s">
        <v>738</v>
      </c>
      <c r="C34" s="231" t="s">
        <v>242</v>
      </c>
      <c r="D34" s="230">
        <f>SUM(D35)</f>
        <v>585.8</v>
      </c>
      <c r="E34" s="230">
        <f>SUM(E35)</f>
        <v>709.9</v>
      </c>
      <c r="F34" s="230">
        <f>SUM(F35)</f>
        <v>784.8</v>
      </c>
    </row>
    <row r="35" spans="1:6" ht="35.25" customHeight="1" outlineLevel="6">
      <c r="A35" s="233" t="s">
        <v>370</v>
      </c>
      <c r="B35" s="231" t="s">
        <v>738</v>
      </c>
      <c r="C35" s="231" t="s">
        <v>369</v>
      </c>
      <c r="D35" s="230">
        <v>585.8</v>
      </c>
      <c r="E35" s="230">
        <v>709.9</v>
      </c>
      <c r="F35" s="230">
        <v>784.8</v>
      </c>
    </row>
    <row r="36" spans="1:6" ht="204.75" customHeight="1" outlineLevel="5">
      <c r="A36" s="232" t="s">
        <v>737</v>
      </c>
      <c r="B36" s="231" t="s">
        <v>736</v>
      </c>
      <c r="C36" s="231" t="s">
        <v>242</v>
      </c>
      <c r="D36" s="230">
        <f>SUM(D37)</f>
        <v>1514.4</v>
      </c>
      <c r="E36" s="230">
        <f>SUM(E37)</f>
        <v>1521.2</v>
      </c>
      <c r="F36" s="230">
        <f>SUM(F37)</f>
        <v>1514</v>
      </c>
    </row>
    <row r="37" spans="1:6" ht="31.5" outlineLevel="6">
      <c r="A37" s="233" t="s">
        <v>461</v>
      </c>
      <c r="B37" s="231" t="s">
        <v>736</v>
      </c>
      <c r="C37" s="231" t="s">
        <v>459</v>
      </c>
      <c r="D37" s="230">
        <v>1514.4</v>
      </c>
      <c r="E37" s="230">
        <v>1521.2</v>
      </c>
      <c r="F37" s="230">
        <v>1514</v>
      </c>
    </row>
    <row r="38" spans="1:6" ht="315" customHeight="1" outlineLevel="5">
      <c r="A38" s="232" t="s">
        <v>735</v>
      </c>
      <c r="B38" s="231" t="s">
        <v>734</v>
      </c>
      <c r="C38" s="231" t="s">
        <v>242</v>
      </c>
      <c r="D38" s="230">
        <f>SUM(D39,D40)</f>
        <v>12015</v>
      </c>
      <c r="E38" s="230">
        <f>SUM(E39,E40)</f>
        <v>11051.7</v>
      </c>
      <c r="F38" s="230">
        <f>SUM(F39,F40)</f>
        <v>7394.1</v>
      </c>
    </row>
    <row r="39" spans="1:6" ht="90.75" customHeight="1" outlineLevel="6">
      <c r="A39" s="233" t="s">
        <v>429</v>
      </c>
      <c r="B39" s="231" t="s">
        <v>734</v>
      </c>
      <c r="C39" s="231" t="s">
        <v>428</v>
      </c>
      <c r="D39" s="230">
        <v>11607.5</v>
      </c>
      <c r="E39" s="230">
        <v>10644.2</v>
      </c>
      <c r="F39" s="230">
        <v>6986.6</v>
      </c>
    </row>
    <row r="40" spans="1:6" ht="33" customHeight="1" outlineLevel="6">
      <c r="A40" s="233" t="s">
        <v>370</v>
      </c>
      <c r="B40" s="231" t="s">
        <v>734</v>
      </c>
      <c r="C40" s="231" t="s">
        <v>369</v>
      </c>
      <c r="D40" s="230">
        <v>407.5</v>
      </c>
      <c r="E40" s="230">
        <v>407.5</v>
      </c>
      <c r="F40" s="230">
        <v>407.5</v>
      </c>
    </row>
    <row r="41" spans="1:6" ht="78.75" customHeight="1" outlineLevel="1">
      <c r="A41" s="237" t="s">
        <v>733</v>
      </c>
      <c r="B41" s="235" t="s">
        <v>732</v>
      </c>
      <c r="C41" s="235" t="s">
        <v>242</v>
      </c>
      <c r="D41" s="239">
        <f>SUM(D42,D47,D49,D52,D54,D56,D58)</f>
        <v>64512.22674</v>
      </c>
      <c r="E41" s="234">
        <f>SUM(E42,E47,E49,E52,E54,E58)</f>
        <v>60992.4</v>
      </c>
      <c r="F41" s="234">
        <f>SUM(F42,F47,F49,F52,F54,F58)</f>
        <v>59916.9</v>
      </c>
    </row>
    <row r="42" spans="1:6" ht="171.75" customHeight="1" outlineLevel="5">
      <c r="A42" s="233" t="s">
        <v>731</v>
      </c>
      <c r="B42" s="231" t="s">
        <v>730</v>
      </c>
      <c r="C42" s="231" t="s">
        <v>242</v>
      </c>
      <c r="D42" s="238">
        <f>SUM(D43:D46)</f>
        <v>16862.02174</v>
      </c>
      <c r="E42" s="230">
        <f>SUM(E43:E46)</f>
        <v>15136.900000000001</v>
      </c>
      <c r="F42" s="230">
        <f>SUM(F43:F46)</f>
        <v>16589</v>
      </c>
    </row>
    <row r="43" spans="1:6" ht="94.5" outlineLevel="6">
      <c r="A43" s="233" t="s">
        <v>429</v>
      </c>
      <c r="B43" s="231" t="s">
        <v>730</v>
      </c>
      <c r="C43" s="231" t="s">
        <v>428</v>
      </c>
      <c r="D43" s="230">
        <v>741.1</v>
      </c>
      <c r="E43" s="230">
        <v>741.1</v>
      </c>
      <c r="F43" s="230">
        <v>741.1</v>
      </c>
    </row>
    <row r="44" spans="1:6" ht="30" customHeight="1" outlineLevel="6">
      <c r="A44" s="233" t="s">
        <v>370</v>
      </c>
      <c r="B44" s="231" t="s">
        <v>730</v>
      </c>
      <c r="C44" s="231" t="s">
        <v>369</v>
      </c>
      <c r="D44" s="238">
        <v>10233.62174</v>
      </c>
      <c r="E44" s="230">
        <v>8669.5</v>
      </c>
      <c r="F44" s="230">
        <v>9602.8</v>
      </c>
    </row>
    <row r="45" spans="1:6" ht="63" outlineLevel="6">
      <c r="A45" s="233" t="s">
        <v>368</v>
      </c>
      <c r="B45" s="231" t="s">
        <v>730</v>
      </c>
      <c r="C45" s="231" t="s">
        <v>366</v>
      </c>
      <c r="D45" s="230">
        <v>5253.6</v>
      </c>
      <c r="E45" s="230">
        <v>5092.6</v>
      </c>
      <c r="F45" s="230">
        <v>5611.4</v>
      </c>
    </row>
    <row r="46" spans="1:6" ht="15.75" outlineLevel="6">
      <c r="A46" s="233" t="s">
        <v>405</v>
      </c>
      <c r="B46" s="231" t="s">
        <v>730</v>
      </c>
      <c r="C46" s="231" t="s">
        <v>403</v>
      </c>
      <c r="D46" s="230">
        <v>633.7</v>
      </c>
      <c r="E46" s="230">
        <v>633.7</v>
      </c>
      <c r="F46" s="230">
        <v>633.7</v>
      </c>
    </row>
    <row r="47" spans="1:6" ht="126" outlineLevel="6">
      <c r="A47" s="232" t="s">
        <v>729</v>
      </c>
      <c r="B47" s="231" t="s">
        <v>728</v>
      </c>
      <c r="C47" s="231" t="s">
        <v>242</v>
      </c>
      <c r="D47" s="230">
        <f>SUM(D48)</f>
        <v>98</v>
      </c>
      <c r="E47" s="230">
        <f>SUM(E48)</f>
        <v>0</v>
      </c>
      <c r="F47" s="230">
        <f>SUM(F48)</f>
        <v>0</v>
      </c>
    </row>
    <row r="48" spans="1:6" ht="63" outlineLevel="6">
      <c r="A48" s="232" t="s">
        <v>368</v>
      </c>
      <c r="B48" s="231" t="s">
        <v>728</v>
      </c>
      <c r="C48" s="231" t="s">
        <v>366</v>
      </c>
      <c r="D48" s="230">
        <v>98</v>
      </c>
      <c r="E48" s="230"/>
      <c r="F48" s="230"/>
    </row>
    <row r="49" spans="1:6" ht="127.5" customHeight="1" outlineLevel="6">
      <c r="A49" s="232" t="s">
        <v>727</v>
      </c>
      <c r="B49" s="231" t="s">
        <v>726</v>
      </c>
      <c r="C49" s="231" t="s">
        <v>242</v>
      </c>
      <c r="D49" s="230">
        <f>SUM(D50:D51)</f>
        <v>13.5</v>
      </c>
      <c r="E49" s="230">
        <f>SUM(E50:E51)</f>
        <v>0</v>
      </c>
      <c r="F49" s="230">
        <f>SUM(F50:F51)</f>
        <v>0</v>
      </c>
    </row>
    <row r="50" spans="1:6" ht="31.5" customHeight="1" outlineLevel="6">
      <c r="A50" s="232" t="s">
        <v>370</v>
      </c>
      <c r="B50" s="231" t="s">
        <v>726</v>
      </c>
      <c r="C50" s="231" t="s">
        <v>369</v>
      </c>
      <c r="D50" s="240">
        <v>6.591</v>
      </c>
      <c r="E50" s="230"/>
      <c r="F50" s="230"/>
    </row>
    <row r="51" spans="1:6" ht="48" customHeight="1" outlineLevel="6">
      <c r="A51" s="232" t="s">
        <v>368</v>
      </c>
      <c r="B51" s="231" t="s">
        <v>726</v>
      </c>
      <c r="C51" s="231" t="s">
        <v>366</v>
      </c>
      <c r="D51" s="240">
        <v>6.909</v>
      </c>
      <c r="E51" s="230"/>
      <c r="F51" s="230"/>
    </row>
    <row r="52" spans="1:6" ht="159.75" customHeight="1" outlineLevel="6">
      <c r="A52" s="232" t="s">
        <v>725</v>
      </c>
      <c r="B52" s="231" t="s">
        <v>724</v>
      </c>
      <c r="C52" s="231" t="s">
        <v>242</v>
      </c>
      <c r="D52" s="230">
        <f>SUM(D53)</f>
        <v>39</v>
      </c>
      <c r="E52" s="230">
        <f>SUM(E53)</f>
        <v>0</v>
      </c>
      <c r="F52" s="230">
        <f>SUM(F53)</f>
        <v>0</v>
      </c>
    </row>
    <row r="53" spans="1:6" ht="48" customHeight="1" outlineLevel="6">
      <c r="A53" s="232" t="s">
        <v>368</v>
      </c>
      <c r="B53" s="231" t="s">
        <v>724</v>
      </c>
      <c r="C53" s="231" t="s">
        <v>366</v>
      </c>
      <c r="D53" s="230">
        <v>39</v>
      </c>
      <c r="E53" s="230"/>
      <c r="F53" s="230"/>
    </row>
    <row r="54" spans="1:6" ht="252" customHeight="1" outlineLevel="6">
      <c r="A54" s="232" t="s">
        <v>723</v>
      </c>
      <c r="B54" s="231" t="s">
        <v>722</v>
      </c>
      <c r="C54" s="231" t="s">
        <v>242</v>
      </c>
      <c r="D54" s="230">
        <f>SUM(D55)</f>
        <v>400</v>
      </c>
      <c r="E54" s="230">
        <f>SUM(E55)</f>
        <v>0</v>
      </c>
      <c r="F54" s="230">
        <f>SUM(F55)</f>
        <v>0</v>
      </c>
    </row>
    <row r="55" spans="1:6" ht="28.5" customHeight="1" outlineLevel="6">
      <c r="A55" s="233" t="s">
        <v>370</v>
      </c>
      <c r="B55" s="231" t="s">
        <v>722</v>
      </c>
      <c r="C55" s="231" t="s">
        <v>369</v>
      </c>
      <c r="D55" s="230">
        <v>400</v>
      </c>
      <c r="E55" s="230"/>
      <c r="F55" s="230"/>
    </row>
    <row r="56" spans="1:6" ht="143.25" customHeight="1" outlineLevel="6">
      <c r="A56" s="232" t="s">
        <v>721</v>
      </c>
      <c r="B56" s="231" t="s">
        <v>720</v>
      </c>
      <c r="C56" s="231" t="s">
        <v>242</v>
      </c>
      <c r="D56" s="240">
        <f>SUM(D57)</f>
        <v>765.205</v>
      </c>
      <c r="E56" s="230">
        <f>SUM(E57)</f>
        <v>0</v>
      </c>
      <c r="F56" s="230">
        <f>SUM(F57)</f>
        <v>0</v>
      </c>
    </row>
    <row r="57" spans="1:6" ht="48" customHeight="1" outlineLevel="6">
      <c r="A57" s="232" t="s">
        <v>368</v>
      </c>
      <c r="B57" s="231" t="s">
        <v>720</v>
      </c>
      <c r="C57" s="231" t="s">
        <v>366</v>
      </c>
      <c r="D57" s="240">
        <v>765.205</v>
      </c>
      <c r="E57" s="230"/>
      <c r="F57" s="230"/>
    </row>
    <row r="58" spans="1:6" ht="31.5" outlineLevel="2">
      <c r="A58" s="233" t="s">
        <v>373</v>
      </c>
      <c r="B58" s="231" t="s">
        <v>719</v>
      </c>
      <c r="C58" s="231" t="s">
        <v>242</v>
      </c>
      <c r="D58" s="230">
        <f>SUM(D59,D62)</f>
        <v>46334.49999999999</v>
      </c>
      <c r="E58" s="230">
        <f>SUM(E59,E62)</f>
        <v>45855.5</v>
      </c>
      <c r="F58" s="230">
        <f>SUM(F59,F62)</f>
        <v>43327.9</v>
      </c>
    </row>
    <row r="59" spans="1:6" ht="126" outlineLevel="2">
      <c r="A59" s="232" t="s">
        <v>718</v>
      </c>
      <c r="B59" s="231" t="s">
        <v>717</v>
      </c>
      <c r="C59" s="231" t="s">
        <v>242</v>
      </c>
      <c r="D59" s="230">
        <f>SUM(D60:D61)</f>
        <v>1323.6</v>
      </c>
      <c r="E59" s="230">
        <f>SUM(E60:E61)</f>
        <v>1274.7</v>
      </c>
      <c r="F59" s="230">
        <f>SUM(F60:F61)</f>
        <v>1271.4</v>
      </c>
    </row>
    <row r="60" spans="1:6" ht="33" customHeight="1" outlineLevel="2">
      <c r="A60" s="232" t="s">
        <v>370</v>
      </c>
      <c r="B60" s="231" t="s">
        <v>717</v>
      </c>
      <c r="C60" s="231" t="s">
        <v>369</v>
      </c>
      <c r="D60" s="230">
        <v>632.8</v>
      </c>
      <c r="E60" s="230">
        <v>655.7</v>
      </c>
      <c r="F60" s="230">
        <v>649</v>
      </c>
    </row>
    <row r="61" spans="1:6" ht="63" outlineLevel="2">
      <c r="A61" s="232" t="s">
        <v>368</v>
      </c>
      <c r="B61" s="231" t="s">
        <v>717</v>
      </c>
      <c r="C61" s="231" t="s">
        <v>366</v>
      </c>
      <c r="D61" s="230">
        <v>690.8</v>
      </c>
      <c r="E61" s="230">
        <v>619</v>
      </c>
      <c r="F61" s="230">
        <v>622.4</v>
      </c>
    </row>
    <row r="62" spans="1:6" ht="315" customHeight="1" outlineLevel="5">
      <c r="A62" s="232" t="s">
        <v>716</v>
      </c>
      <c r="B62" s="231" t="s">
        <v>715</v>
      </c>
      <c r="C62" s="231" t="s">
        <v>242</v>
      </c>
      <c r="D62" s="230">
        <f>SUM(D63:D65)</f>
        <v>45010.899999999994</v>
      </c>
      <c r="E62" s="230">
        <f>SUM(E63:E65)</f>
        <v>44580.8</v>
      </c>
      <c r="F62" s="230">
        <f>SUM(F63:F65)</f>
        <v>42056.5</v>
      </c>
    </row>
    <row r="63" spans="1:6" ht="94.5" outlineLevel="6">
      <c r="A63" s="233" t="s">
        <v>429</v>
      </c>
      <c r="B63" s="231" t="s">
        <v>715</v>
      </c>
      <c r="C63" s="231" t="s">
        <v>428</v>
      </c>
      <c r="D63" s="241">
        <v>23737.9303</v>
      </c>
      <c r="E63" s="230">
        <v>23428.8</v>
      </c>
      <c r="F63" s="230">
        <v>22139.1</v>
      </c>
    </row>
    <row r="64" spans="1:6" ht="32.25" customHeight="1" outlineLevel="6">
      <c r="A64" s="233" t="s">
        <v>370</v>
      </c>
      <c r="B64" s="231" t="s">
        <v>715</v>
      </c>
      <c r="C64" s="231" t="s">
        <v>369</v>
      </c>
      <c r="D64" s="241">
        <v>658.3697</v>
      </c>
      <c r="E64" s="230">
        <v>537.4</v>
      </c>
      <c r="F64" s="230">
        <v>476.9</v>
      </c>
    </row>
    <row r="65" spans="1:6" ht="63" outlineLevel="6">
      <c r="A65" s="233" t="s">
        <v>368</v>
      </c>
      <c r="B65" s="231" t="s">
        <v>715</v>
      </c>
      <c r="C65" s="231" t="s">
        <v>366</v>
      </c>
      <c r="D65" s="230">
        <v>20614.6</v>
      </c>
      <c r="E65" s="230">
        <v>20614.6</v>
      </c>
      <c r="F65" s="230">
        <v>19440.5</v>
      </c>
    </row>
    <row r="66" spans="1:6" ht="94.5" outlineLevel="1">
      <c r="A66" s="237" t="s">
        <v>714</v>
      </c>
      <c r="B66" s="235" t="s">
        <v>713</v>
      </c>
      <c r="C66" s="235" t="s">
        <v>242</v>
      </c>
      <c r="D66" s="234">
        <f>SUM(D67,D71,D73,D75,D77)</f>
        <v>5268.5</v>
      </c>
      <c r="E66" s="234">
        <f>SUM(E67,E71,E73,E75,E77)</f>
        <v>4587.8</v>
      </c>
      <c r="F66" s="234">
        <f>SUM(F67,F71,F73,F75,F77)</f>
        <v>4740.299999999999</v>
      </c>
    </row>
    <row r="67" spans="1:6" ht="139.5" customHeight="1" outlineLevel="5">
      <c r="A67" s="233" t="s">
        <v>712</v>
      </c>
      <c r="B67" s="231" t="s">
        <v>711</v>
      </c>
      <c r="C67" s="231" t="s">
        <v>242</v>
      </c>
      <c r="D67" s="230">
        <f>SUM(D68:D70)</f>
        <v>3922.1</v>
      </c>
      <c r="E67" s="230">
        <f>SUM(E68:E70)</f>
        <v>4292.8</v>
      </c>
      <c r="F67" s="230">
        <f>SUM(F68:F70)</f>
        <v>4660.299999999999</v>
      </c>
    </row>
    <row r="68" spans="1:6" ht="94.5" outlineLevel="6">
      <c r="A68" s="233" t="s">
        <v>429</v>
      </c>
      <c r="B68" s="231" t="s">
        <v>711</v>
      </c>
      <c r="C68" s="231" t="s">
        <v>428</v>
      </c>
      <c r="D68" s="230">
        <v>3105.24</v>
      </c>
      <c r="E68" s="230">
        <v>3423.2</v>
      </c>
      <c r="F68" s="230">
        <v>3570.7</v>
      </c>
    </row>
    <row r="69" spans="1:6" ht="33.75" customHeight="1" outlineLevel="6">
      <c r="A69" s="233" t="s">
        <v>370</v>
      </c>
      <c r="B69" s="231" t="s">
        <v>711</v>
      </c>
      <c r="C69" s="231" t="s">
        <v>369</v>
      </c>
      <c r="D69" s="230">
        <v>798.86</v>
      </c>
      <c r="E69" s="230">
        <v>821.6</v>
      </c>
      <c r="F69" s="230">
        <v>1041.6</v>
      </c>
    </row>
    <row r="70" spans="1:6" ht="15.75" outlineLevel="6">
      <c r="A70" s="233" t="s">
        <v>405</v>
      </c>
      <c r="B70" s="231" t="s">
        <v>711</v>
      </c>
      <c r="C70" s="231" t="s">
        <v>403</v>
      </c>
      <c r="D70" s="230">
        <v>18</v>
      </c>
      <c r="E70" s="230">
        <v>48</v>
      </c>
      <c r="F70" s="230">
        <v>48</v>
      </c>
    </row>
    <row r="71" spans="1:6" ht="202.5" customHeight="1" outlineLevel="5">
      <c r="A71" s="233" t="s">
        <v>710</v>
      </c>
      <c r="B71" s="231" t="s">
        <v>709</v>
      </c>
      <c r="C71" s="231" t="s">
        <v>242</v>
      </c>
      <c r="D71" s="230">
        <f>SUM(D72)</f>
        <v>196.6</v>
      </c>
      <c r="E71" s="230">
        <f>SUM(E72)</f>
        <v>0</v>
      </c>
      <c r="F71" s="230">
        <f>SUM(F72)</f>
        <v>0</v>
      </c>
    </row>
    <row r="72" spans="1:6" ht="94.5" outlineLevel="6">
      <c r="A72" s="233" t="s">
        <v>429</v>
      </c>
      <c r="B72" s="231" t="s">
        <v>709</v>
      </c>
      <c r="C72" s="231" t="s">
        <v>428</v>
      </c>
      <c r="D72" s="230">
        <v>196.6</v>
      </c>
      <c r="E72" s="230"/>
      <c r="F72" s="230"/>
    </row>
    <row r="73" spans="1:6" ht="220.5" customHeight="1" outlineLevel="5">
      <c r="A73" s="233" t="s">
        <v>708</v>
      </c>
      <c r="B73" s="231" t="s">
        <v>707</v>
      </c>
      <c r="C73" s="231" t="s">
        <v>242</v>
      </c>
      <c r="D73" s="230">
        <f>SUM(D74)</f>
        <v>451.6</v>
      </c>
      <c r="E73" s="230">
        <f>SUM(E74)</f>
        <v>147.5</v>
      </c>
      <c r="F73" s="230">
        <f>SUM(F74)</f>
        <v>0</v>
      </c>
    </row>
    <row r="74" spans="1:6" ht="94.5" outlineLevel="6">
      <c r="A74" s="233" t="s">
        <v>429</v>
      </c>
      <c r="B74" s="231" t="s">
        <v>707</v>
      </c>
      <c r="C74" s="231" t="s">
        <v>428</v>
      </c>
      <c r="D74" s="230">
        <v>451.6</v>
      </c>
      <c r="E74" s="230">
        <v>147.5</v>
      </c>
      <c r="F74" s="230"/>
    </row>
    <row r="75" spans="1:6" ht="110.25" outlineLevel="5">
      <c r="A75" s="233" t="s">
        <v>706</v>
      </c>
      <c r="B75" s="231" t="s">
        <v>705</v>
      </c>
      <c r="C75" s="231" t="s">
        <v>242</v>
      </c>
      <c r="D75" s="230">
        <f>SUM(D76)</f>
        <v>50</v>
      </c>
      <c r="E75" s="230">
        <f>SUM(E76)</f>
        <v>0</v>
      </c>
      <c r="F75" s="230">
        <f>SUM(F76)</f>
        <v>80</v>
      </c>
    </row>
    <row r="76" spans="1:6" ht="30" customHeight="1" outlineLevel="6">
      <c r="A76" s="233" t="s">
        <v>370</v>
      </c>
      <c r="B76" s="231" t="s">
        <v>705</v>
      </c>
      <c r="C76" s="231" t="s">
        <v>369</v>
      </c>
      <c r="D76" s="230">
        <v>50</v>
      </c>
      <c r="E76" s="230">
        <v>0</v>
      </c>
      <c r="F76" s="230">
        <v>80</v>
      </c>
    </row>
    <row r="77" spans="1:6" ht="35.25" customHeight="1" outlineLevel="6">
      <c r="A77" s="232" t="s">
        <v>704</v>
      </c>
      <c r="B77" s="231" t="s">
        <v>703</v>
      </c>
      <c r="C77" s="231" t="s">
        <v>242</v>
      </c>
      <c r="D77" s="230">
        <f>SUM(D78,D80)</f>
        <v>648.2</v>
      </c>
      <c r="E77" s="230">
        <f>SUM(E78,E80)</f>
        <v>147.5</v>
      </c>
      <c r="F77" s="230">
        <f>SUM(F78,F80)</f>
        <v>0</v>
      </c>
    </row>
    <row r="78" spans="1:6" ht="191.25" customHeight="1" outlineLevel="6">
      <c r="A78" s="232" t="s">
        <v>702</v>
      </c>
      <c r="B78" s="231" t="s">
        <v>701</v>
      </c>
      <c r="C78" s="231" t="s">
        <v>242</v>
      </c>
      <c r="D78" s="230">
        <f>SUM(D79)</f>
        <v>196.6</v>
      </c>
      <c r="E78" s="230">
        <f>SUM(E79)</f>
        <v>0</v>
      </c>
      <c r="F78" s="230">
        <f>SUM(F79)</f>
        <v>0</v>
      </c>
    </row>
    <row r="79" spans="1:6" ht="94.5" customHeight="1" outlineLevel="6">
      <c r="A79" s="233" t="s">
        <v>429</v>
      </c>
      <c r="B79" s="231" t="s">
        <v>701</v>
      </c>
      <c r="C79" s="231" t="s">
        <v>428</v>
      </c>
      <c r="D79" s="230">
        <v>196.6</v>
      </c>
      <c r="E79" s="230"/>
      <c r="F79" s="230"/>
    </row>
    <row r="80" spans="1:6" ht="188.25" customHeight="1" outlineLevel="6">
      <c r="A80" s="232" t="s">
        <v>700</v>
      </c>
      <c r="B80" s="231" t="s">
        <v>699</v>
      </c>
      <c r="C80" s="231" t="s">
        <v>242</v>
      </c>
      <c r="D80" s="230">
        <f>SUM(D81)</f>
        <v>451.6</v>
      </c>
      <c r="E80" s="230">
        <f>SUM(E81)</f>
        <v>147.5</v>
      </c>
      <c r="F80" s="230">
        <f>SUM(F81)</f>
        <v>0</v>
      </c>
    </row>
    <row r="81" spans="1:6" ht="96.75" customHeight="1" outlineLevel="6">
      <c r="A81" s="232" t="s">
        <v>429</v>
      </c>
      <c r="B81" s="231" t="s">
        <v>699</v>
      </c>
      <c r="C81" s="231" t="s">
        <v>428</v>
      </c>
      <c r="D81" s="230">
        <v>451.6</v>
      </c>
      <c r="E81" s="230">
        <v>147.5</v>
      </c>
      <c r="F81" s="230"/>
    </row>
    <row r="82" spans="1:6" ht="76.5" customHeight="1" outlineLevel="1">
      <c r="A82" s="237" t="s">
        <v>698</v>
      </c>
      <c r="B82" s="235" t="s">
        <v>697</v>
      </c>
      <c r="C82" s="235" t="s">
        <v>242</v>
      </c>
      <c r="D82" s="234">
        <f>SUM(D83,D85,D88,D91,D94)</f>
        <v>1271.6</v>
      </c>
      <c r="E82" s="234">
        <f>SUM(E83,E85,E88,E91,E94)</f>
        <v>835.6</v>
      </c>
      <c r="F82" s="234">
        <f>SUM(F83,F85,F88,F91,F94)</f>
        <v>835.6</v>
      </c>
    </row>
    <row r="83" spans="1:6" ht="112.5" customHeight="1" outlineLevel="5">
      <c r="A83" s="233" t="s">
        <v>696</v>
      </c>
      <c r="B83" s="231" t="s">
        <v>695</v>
      </c>
      <c r="C83" s="231" t="s">
        <v>242</v>
      </c>
      <c r="D83" s="230">
        <f>SUM(D84)</f>
        <v>402</v>
      </c>
      <c r="E83" s="230">
        <f>SUM(E84)</f>
        <v>402</v>
      </c>
      <c r="F83" s="230">
        <f>SUM(F84)</f>
        <v>402</v>
      </c>
    </row>
    <row r="84" spans="1:6" ht="31.5" customHeight="1" outlineLevel="6">
      <c r="A84" s="233" t="s">
        <v>370</v>
      </c>
      <c r="B84" s="231" t="s">
        <v>695</v>
      </c>
      <c r="C84" s="231" t="s">
        <v>369</v>
      </c>
      <c r="D84" s="230">
        <v>402</v>
      </c>
      <c r="E84" s="230">
        <v>402</v>
      </c>
      <c r="F84" s="230">
        <v>402</v>
      </c>
    </row>
    <row r="85" spans="1:6" ht="94.5" outlineLevel="5">
      <c r="A85" s="233" t="s">
        <v>694</v>
      </c>
      <c r="B85" s="231" t="s">
        <v>693</v>
      </c>
      <c r="C85" s="231" t="s">
        <v>242</v>
      </c>
      <c r="D85" s="230">
        <f>SUM(D86:D87)</f>
        <v>315.2</v>
      </c>
      <c r="E85" s="230">
        <f>SUM(E86:E87)</f>
        <v>315.2</v>
      </c>
      <c r="F85" s="230">
        <f>SUM(F86:F87)</f>
        <v>315.2</v>
      </c>
    </row>
    <row r="86" spans="1:6" ht="27" customHeight="1" outlineLevel="6">
      <c r="A86" s="233" t="s">
        <v>370</v>
      </c>
      <c r="B86" s="231" t="s">
        <v>693</v>
      </c>
      <c r="C86" s="231" t="s">
        <v>369</v>
      </c>
      <c r="D86" s="230">
        <v>267.2</v>
      </c>
      <c r="E86" s="230">
        <v>267.2</v>
      </c>
      <c r="F86" s="230">
        <v>267.2</v>
      </c>
    </row>
    <row r="87" spans="1:6" ht="63" outlineLevel="6">
      <c r="A87" s="233" t="s">
        <v>368</v>
      </c>
      <c r="B87" s="231" t="s">
        <v>693</v>
      </c>
      <c r="C87" s="231" t="s">
        <v>366</v>
      </c>
      <c r="D87" s="230">
        <v>48</v>
      </c>
      <c r="E87" s="230">
        <v>48</v>
      </c>
      <c r="F87" s="230">
        <v>48</v>
      </c>
    </row>
    <row r="88" spans="1:6" ht="110.25" outlineLevel="5">
      <c r="A88" s="233" t="s">
        <v>692</v>
      </c>
      <c r="B88" s="231" t="s">
        <v>691</v>
      </c>
      <c r="C88" s="231" t="s">
        <v>242</v>
      </c>
      <c r="D88" s="230">
        <f>SUM(D89:D90)</f>
        <v>210</v>
      </c>
      <c r="E88" s="230">
        <f>SUM(E89:E90)</f>
        <v>110</v>
      </c>
      <c r="F88" s="230">
        <f>SUM(F89:F90)</f>
        <v>110</v>
      </c>
    </row>
    <row r="89" spans="1:6" ht="32.25" customHeight="1" outlineLevel="6">
      <c r="A89" s="233" t="s">
        <v>370</v>
      </c>
      <c r="B89" s="231" t="s">
        <v>691</v>
      </c>
      <c r="C89" s="231" t="s">
        <v>369</v>
      </c>
      <c r="D89" s="230">
        <v>170</v>
      </c>
      <c r="E89" s="230">
        <v>70</v>
      </c>
      <c r="F89" s="230">
        <v>70</v>
      </c>
    </row>
    <row r="90" spans="1:6" ht="63" outlineLevel="6">
      <c r="A90" s="233" t="s">
        <v>368</v>
      </c>
      <c r="B90" s="231" t="s">
        <v>691</v>
      </c>
      <c r="C90" s="231" t="s">
        <v>366</v>
      </c>
      <c r="D90" s="230">
        <v>40</v>
      </c>
      <c r="E90" s="230">
        <v>40</v>
      </c>
      <c r="F90" s="230">
        <v>40</v>
      </c>
    </row>
    <row r="91" spans="1:6" ht="31.5" outlineLevel="6">
      <c r="A91" s="233" t="s">
        <v>373</v>
      </c>
      <c r="B91" s="231" t="s">
        <v>690</v>
      </c>
      <c r="C91" s="231" t="s">
        <v>242</v>
      </c>
      <c r="D91" s="230">
        <f>SUM(D92)</f>
        <v>92.4</v>
      </c>
      <c r="E91" s="230">
        <f>SUM(E92)</f>
        <v>0</v>
      </c>
      <c r="F91" s="230">
        <f>SUM(F92)</f>
        <v>0</v>
      </c>
    </row>
    <row r="92" spans="1:6" ht="138.75" customHeight="1" outlineLevel="5">
      <c r="A92" s="233" t="s">
        <v>689</v>
      </c>
      <c r="B92" s="231" t="s">
        <v>688</v>
      </c>
      <c r="C92" s="231" t="s">
        <v>242</v>
      </c>
      <c r="D92" s="230">
        <f>SUM(D93)</f>
        <v>92.4</v>
      </c>
      <c r="E92" s="230">
        <f>SUM(E93)</f>
        <v>0</v>
      </c>
      <c r="F92" s="230">
        <f>SUM(F93)</f>
        <v>0</v>
      </c>
    </row>
    <row r="93" spans="1:6" ht="32.25" customHeight="1" outlineLevel="6">
      <c r="A93" s="233" t="s">
        <v>370</v>
      </c>
      <c r="B93" s="231" t="s">
        <v>688</v>
      </c>
      <c r="C93" s="231" t="s">
        <v>369</v>
      </c>
      <c r="D93" s="230">
        <v>92.4</v>
      </c>
      <c r="E93" s="230">
        <v>0</v>
      </c>
      <c r="F93" s="230">
        <v>0</v>
      </c>
    </row>
    <row r="94" spans="1:6" ht="31.5" outlineLevel="2">
      <c r="A94" s="233" t="s">
        <v>373</v>
      </c>
      <c r="B94" s="231" t="s">
        <v>687</v>
      </c>
      <c r="C94" s="231" t="s">
        <v>242</v>
      </c>
      <c r="D94" s="230">
        <f>SUM(D95,D98)</f>
        <v>252</v>
      </c>
      <c r="E94" s="230">
        <f>SUM(E95,E98)</f>
        <v>8.4</v>
      </c>
      <c r="F94" s="230">
        <f>SUM(F95,F98)</f>
        <v>8.4</v>
      </c>
    </row>
    <row r="95" spans="1:6" ht="141.75" outlineLevel="2">
      <c r="A95" s="232" t="s">
        <v>686</v>
      </c>
      <c r="B95" s="231" t="s">
        <v>685</v>
      </c>
      <c r="C95" s="231" t="s">
        <v>242</v>
      </c>
      <c r="D95" s="230">
        <f>SUM(D96:D97)</f>
        <v>243.6</v>
      </c>
      <c r="E95" s="230">
        <f>SUM(E96:E97)</f>
        <v>0</v>
      </c>
      <c r="F95" s="230">
        <f>SUM(F96:F97)</f>
        <v>0</v>
      </c>
    </row>
    <row r="96" spans="1:6" ht="36.75" customHeight="1" outlineLevel="2">
      <c r="A96" s="232" t="s">
        <v>370</v>
      </c>
      <c r="B96" s="231" t="s">
        <v>685</v>
      </c>
      <c r="C96" s="231" t="s">
        <v>369</v>
      </c>
      <c r="D96" s="230">
        <v>42</v>
      </c>
      <c r="E96" s="230"/>
      <c r="F96" s="230"/>
    </row>
    <row r="97" spans="1:6" ht="63" customHeight="1" outlineLevel="2">
      <c r="A97" s="233" t="s">
        <v>368</v>
      </c>
      <c r="B97" s="231" t="s">
        <v>685</v>
      </c>
      <c r="C97" s="231" t="s">
        <v>366</v>
      </c>
      <c r="D97" s="230">
        <v>201.6</v>
      </c>
      <c r="E97" s="230"/>
      <c r="F97" s="230"/>
    </row>
    <row r="98" spans="1:6" ht="174.75" customHeight="1" outlineLevel="4">
      <c r="A98" s="232" t="s">
        <v>684</v>
      </c>
      <c r="B98" s="231" t="s">
        <v>683</v>
      </c>
      <c r="C98" s="231" t="s">
        <v>242</v>
      </c>
      <c r="D98" s="230">
        <f>SUM(D99)</f>
        <v>8.4</v>
      </c>
      <c r="E98" s="230">
        <f>SUM(E99)</f>
        <v>8.4</v>
      </c>
      <c r="F98" s="230">
        <f>SUM(F99)</f>
        <v>8.4</v>
      </c>
    </row>
    <row r="99" spans="1:6" ht="30.75" customHeight="1" outlineLevel="6">
      <c r="A99" s="233" t="s">
        <v>370</v>
      </c>
      <c r="B99" s="231" t="s">
        <v>683</v>
      </c>
      <c r="C99" s="231" t="s">
        <v>369</v>
      </c>
      <c r="D99" s="230">
        <v>8.4</v>
      </c>
      <c r="E99" s="230">
        <v>8.4</v>
      </c>
      <c r="F99" s="230">
        <v>8.4</v>
      </c>
    </row>
    <row r="100" spans="1:6" ht="141.75" outlineLevel="1">
      <c r="A100" s="237" t="s">
        <v>682</v>
      </c>
      <c r="B100" s="235" t="s">
        <v>681</v>
      </c>
      <c r="C100" s="235" t="s">
        <v>242</v>
      </c>
      <c r="D100" s="234">
        <f>SUM(D101,D104)</f>
        <v>1676.7</v>
      </c>
      <c r="E100" s="234">
        <f>SUM(E101,E104)</f>
        <v>671.7</v>
      </c>
      <c r="F100" s="234">
        <f>SUM(F101,F104)</f>
        <v>95.1</v>
      </c>
    </row>
    <row r="101" spans="1:6" ht="171.75" customHeight="1" outlineLevel="5">
      <c r="A101" s="233" t="s">
        <v>680</v>
      </c>
      <c r="B101" s="231" t="s">
        <v>679</v>
      </c>
      <c r="C101" s="231" t="s">
        <v>242</v>
      </c>
      <c r="D101" s="230">
        <f>SUM(D102:D103)</f>
        <v>1336.7</v>
      </c>
      <c r="E101" s="230">
        <f>SUM(E102:E103)</f>
        <v>671.7</v>
      </c>
      <c r="F101" s="230">
        <f>SUM(F102:F103)</f>
        <v>95.1</v>
      </c>
    </row>
    <row r="102" spans="1:6" ht="32.25" customHeight="1" outlineLevel="6">
      <c r="A102" s="233" t="s">
        <v>370</v>
      </c>
      <c r="B102" s="231" t="s">
        <v>679</v>
      </c>
      <c r="C102" s="231" t="s">
        <v>369</v>
      </c>
      <c r="D102" s="230">
        <v>1136.7</v>
      </c>
      <c r="E102" s="230">
        <v>531.7</v>
      </c>
      <c r="F102" s="230">
        <v>95.1</v>
      </c>
    </row>
    <row r="103" spans="1:6" ht="63" outlineLevel="6">
      <c r="A103" s="233" t="s">
        <v>368</v>
      </c>
      <c r="B103" s="231" t="s">
        <v>679</v>
      </c>
      <c r="C103" s="231" t="s">
        <v>366</v>
      </c>
      <c r="D103" s="230">
        <v>200</v>
      </c>
      <c r="E103" s="230">
        <v>140</v>
      </c>
      <c r="F103" s="230">
        <v>0</v>
      </c>
    </row>
    <row r="104" spans="1:6" ht="31.5" outlineLevel="6">
      <c r="A104" s="233" t="s">
        <v>373</v>
      </c>
      <c r="B104" s="231" t="s">
        <v>678</v>
      </c>
      <c r="C104" s="231" t="s">
        <v>242</v>
      </c>
      <c r="D104" s="230">
        <f>SUM(D105)</f>
        <v>340</v>
      </c>
      <c r="E104" s="230">
        <f>SUM(E105)</f>
        <v>0</v>
      </c>
      <c r="F104" s="230">
        <f>SUM(F105)</f>
        <v>0</v>
      </c>
    </row>
    <row r="105" spans="1:6" ht="175.5" customHeight="1" outlineLevel="6">
      <c r="A105" s="232" t="s">
        <v>677</v>
      </c>
      <c r="B105" s="231" t="s">
        <v>676</v>
      </c>
      <c r="C105" s="231" t="s">
        <v>242</v>
      </c>
      <c r="D105" s="230">
        <f>SUM(D106:D107)</f>
        <v>340</v>
      </c>
      <c r="E105" s="230">
        <f>SUM(E106:E107)</f>
        <v>0</v>
      </c>
      <c r="F105" s="230">
        <f>SUM(F106:F107)</f>
        <v>0</v>
      </c>
    </row>
    <row r="106" spans="1:6" ht="35.25" customHeight="1" outlineLevel="6">
      <c r="A106" s="233" t="s">
        <v>370</v>
      </c>
      <c r="B106" s="231" t="s">
        <v>676</v>
      </c>
      <c r="C106" s="231" t="s">
        <v>369</v>
      </c>
      <c r="D106" s="230">
        <v>140</v>
      </c>
      <c r="E106" s="230"/>
      <c r="F106" s="230"/>
    </row>
    <row r="107" spans="1:6" ht="63" outlineLevel="6">
      <c r="A107" s="233" t="s">
        <v>368</v>
      </c>
      <c r="B107" s="231" t="s">
        <v>676</v>
      </c>
      <c r="C107" s="231" t="s">
        <v>366</v>
      </c>
      <c r="D107" s="230">
        <v>200</v>
      </c>
      <c r="E107" s="230"/>
      <c r="F107" s="230"/>
    </row>
    <row r="108" spans="1:6" ht="111.75" customHeight="1" outlineLevel="1">
      <c r="A108" s="237" t="s">
        <v>675</v>
      </c>
      <c r="B108" s="235" t="s">
        <v>674</v>
      </c>
      <c r="C108" s="235" t="s">
        <v>242</v>
      </c>
      <c r="D108" s="234">
        <f>SUM(D109,D111,D113)</f>
        <v>176</v>
      </c>
      <c r="E108" s="234">
        <f>SUM(E109,E111,E113)</f>
        <v>126</v>
      </c>
      <c r="F108" s="234">
        <f>SUM(F109,F111,F113)</f>
        <v>176</v>
      </c>
    </row>
    <row r="109" spans="1:6" ht="157.5" outlineLevel="5">
      <c r="A109" s="233" t="s">
        <v>673</v>
      </c>
      <c r="B109" s="231" t="s">
        <v>672</v>
      </c>
      <c r="C109" s="231" t="s">
        <v>242</v>
      </c>
      <c r="D109" s="230">
        <f>SUM(D110)</f>
        <v>56</v>
      </c>
      <c r="E109" s="230">
        <f>SUM(E110)</f>
        <v>56</v>
      </c>
      <c r="F109" s="230">
        <f>SUM(F110)</f>
        <v>56</v>
      </c>
    </row>
    <row r="110" spans="1:6" ht="33" customHeight="1" outlineLevel="6">
      <c r="A110" s="233" t="s">
        <v>370</v>
      </c>
      <c r="B110" s="231" t="s">
        <v>672</v>
      </c>
      <c r="C110" s="231" t="s">
        <v>369</v>
      </c>
      <c r="D110" s="230">
        <v>56</v>
      </c>
      <c r="E110" s="230">
        <v>56</v>
      </c>
      <c r="F110" s="230">
        <v>56</v>
      </c>
    </row>
    <row r="111" spans="1:6" ht="157.5" outlineLevel="5">
      <c r="A111" s="233" t="s">
        <v>671</v>
      </c>
      <c r="B111" s="231" t="s">
        <v>670</v>
      </c>
      <c r="C111" s="231" t="s">
        <v>242</v>
      </c>
      <c r="D111" s="230">
        <f>SUM(D112)</f>
        <v>80</v>
      </c>
      <c r="E111" s="230">
        <f>SUM(E112)</f>
        <v>30</v>
      </c>
      <c r="F111" s="230">
        <f>SUM(F112)</f>
        <v>80</v>
      </c>
    </row>
    <row r="112" spans="1:6" ht="35.25" customHeight="1" outlineLevel="6">
      <c r="A112" s="233" t="s">
        <v>370</v>
      </c>
      <c r="B112" s="231" t="s">
        <v>670</v>
      </c>
      <c r="C112" s="231" t="s">
        <v>369</v>
      </c>
      <c r="D112" s="230">
        <v>80</v>
      </c>
      <c r="E112" s="230">
        <v>30</v>
      </c>
      <c r="F112" s="230">
        <v>80</v>
      </c>
    </row>
    <row r="113" spans="1:6" ht="138.75" customHeight="1" outlineLevel="5">
      <c r="A113" s="233" t="s">
        <v>669</v>
      </c>
      <c r="B113" s="231" t="s">
        <v>668</v>
      </c>
      <c r="C113" s="231" t="s">
        <v>242</v>
      </c>
      <c r="D113" s="230">
        <f>SUM(D114:D115)</f>
        <v>40</v>
      </c>
      <c r="E113" s="230">
        <f>SUM(E114:E115)</f>
        <v>40</v>
      </c>
      <c r="F113" s="230">
        <f>SUM(F114:F115)</f>
        <v>40</v>
      </c>
    </row>
    <row r="114" spans="1:6" ht="33" customHeight="1" outlineLevel="6">
      <c r="A114" s="233" t="s">
        <v>370</v>
      </c>
      <c r="B114" s="231" t="s">
        <v>668</v>
      </c>
      <c r="C114" s="231" t="s">
        <v>369</v>
      </c>
      <c r="D114" s="230">
        <v>20</v>
      </c>
      <c r="E114" s="230">
        <v>20</v>
      </c>
      <c r="F114" s="230">
        <v>20</v>
      </c>
    </row>
    <row r="115" spans="1:6" ht="63" outlineLevel="6">
      <c r="A115" s="233" t="s">
        <v>368</v>
      </c>
      <c r="B115" s="231" t="s">
        <v>668</v>
      </c>
      <c r="C115" s="231" t="s">
        <v>366</v>
      </c>
      <c r="D115" s="230">
        <v>20</v>
      </c>
      <c r="E115" s="230">
        <v>20</v>
      </c>
      <c r="F115" s="230">
        <v>20</v>
      </c>
    </row>
    <row r="116" spans="1:6" ht="110.25" outlineLevel="1">
      <c r="A116" s="237" t="s">
        <v>667</v>
      </c>
      <c r="B116" s="235" t="s">
        <v>666</v>
      </c>
      <c r="C116" s="235" t="s">
        <v>242</v>
      </c>
      <c r="D116" s="234">
        <f>SUM(D117,D120)</f>
        <v>38.5</v>
      </c>
      <c r="E116" s="234">
        <f>SUM(E117,E120)</f>
        <v>30</v>
      </c>
      <c r="F116" s="234">
        <f>SUM(F117,F120)</f>
        <v>180</v>
      </c>
    </row>
    <row r="117" spans="1:6" ht="152.25" customHeight="1" outlineLevel="5">
      <c r="A117" s="233" t="s">
        <v>665</v>
      </c>
      <c r="B117" s="231" t="s">
        <v>664</v>
      </c>
      <c r="C117" s="231" t="s">
        <v>242</v>
      </c>
      <c r="D117" s="230">
        <f>SUM(D118:D119)</f>
        <v>30</v>
      </c>
      <c r="E117" s="230">
        <f>SUM(E118:E119)</f>
        <v>30</v>
      </c>
      <c r="F117" s="230">
        <f>SUM(F118:F119)</f>
        <v>30</v>
      </c>
    </row>
    <row r="118" spans="1:6" ht="31.5" customHeight="1" outlineLevel="6">
      <c r="A118" s="233" t="s">
        <v>370</v>
      </c>
      <c r="B118" s="231" t="s">
        <v>664</v>
      </c>
      <c r="C118" s="231" t="s">
        <v>369</v>
      </c>
      <c r="D118" s="230">
        <v>26</v>
      </c>
      <c r="E118" s="230">
        <v>26</v>
      </c>
      <c r="F118" s="230">
        <v>26</v>
      </c>
    </row>
    <row r="119" spans="1:6" ht="63" outlineLevel="6">
      <c r="A119" s="233" t="s">
        <v>368</v>
      </c>
      <c r="B119" s="231" t="s">
        <v>664</v>
      </c>
      <c r="C119" s="231" t="s">
        <v>366</v>
      </c>
      <c r="D119" s="230">
        <v>4</v>
      </c>
      <c r="E119" s="230">
        <v>4</v>
      </c>
      <c r="F119" s="230">
        <v>4</v>
      </c>
    </row>
    <row r="120" spans="1:6" ht="124.5" customHeight="1" outlineLevel="5">
      <c r="A120" s="233" t="s">
        <v>663</v>
      </c>
      <c r="B120" s="231" t="s">
        <v>662</v>
      </c>
      <c r="C120" s="231" t="s">
        <v>242</v>
      </c>
      <c r="D120" s="230">
        <f>SUM(D121)</f>
        <v>8.5</v>
      </c>
      <c r="E120" s="230">
        <f>SUM(E121)</f>
        <v>0</v>
      </c>
      <c r="F120" s="230">
        <f>SUM(F121)</f>
        <v>150</v>
      </c>
    </row>
    <row r="121" spans="1:6" ht="32.25" customHeight="1" outlineLevel="6">
      <c r="A121" s="233" t="s">
        <v>370</v>
      </c>
      <c r="B121" s="231" t="s">
        <v>662</v>
      </c>
      <c r="C121" s="231" t="s">
        <v>369</v>
      </c>
      <c r="D121" s="230">
        <v>8.5</v>
      </c>
      <c r="E121" s="230">
        <v>0</v>
      </c>
      <c r="F121" s="230">
        <v>150</v>
      </c>
    </row>
    <row r="122" spans="1:6" ht="65.25" customHeight="1" outlineLevel="1">
      <c r="A122" s="237" t="s">
        <v>661</v>
      </c>
      <c r="B122" s="235" t="s">
        <v>660</v>
      </c>
      <c r="C122" s="235" t="s">
        <v>242</v>
      </c>
      <c r="D122" s="234">
        <f>SUM(D123,D125,D127,D129)</f>
        <v>75</v>
      </c>
      <c r="E122" s="234">
        <f>SUM(E123,E125,E127,E129)</f>
        <v>30</v>
      </c>
      <c r="F122" s="234">
        <f>SUM(F123,F125,F127,F129)</f>
        <v>75</v>
      </c>
    </row>
    <row r="123" spans="1:6" ht="94.5" outlineLevel="4">
      <c r="A123" s="233" t="s">
        <v>659</v>
      </c>
      <c r="B123" s="231" t="s">
        <v>658</v>
      </c>
      <c r="C123" s="231" t="s">
        <v>242</v>
      </c>
      <c r="D123" s="230">
        <f>SUM(D124)</f>
        <v>10</v>
      </c>
      <c r="E123" s="230">
        <f>SUM(E124)</f>
        <v>5</v>
      </c>
      <c r="F123" s="230">
        <f>SUM(F124)</f>
        <v>10</v>
      </c>
    </row>
    <row r="124" spans="1:6" ht="31.5" customHeight="1" outlineLevel="6">
      <c r="A124" s="233" t="s">
        <v>370</v>
      </c>
      <c r="B124" s="231" t="s">
        <v>658</v>
      </c>
      <c r="C124" s="231" t="s">
        <v>369</v>
      </c>
      <c r="D124" s="230">
        <v>10</v>
      </c>
      <c r="E124" s="230">
        <v>5</v>
      </c>
      <c r="F124" s="230">
        <v>10</v>
      </c>
    </row>
    <row r="125" spans="1:6" ht="110.25" outlineLevel="5">
      <c r="A125" s="233" t="s">
        <v>657</v>
      </c>
      <c r="B125" s="231" t="s">
        <v>656</v>
      </c>
      <c r="C125" s="231" t="s">
        <v>242</v>
      </c>
      <c r="D125" s="230">
        <f>SUM(D126)</f>
        <v>50</v>
      </c>
      <c r="E125" s="230">
        <f>SUM(E126)</f>
        <v>15</v>
      </c>
      <c r="F125" s="230">
        <f>SUM(F126)</f>
        <v>50</v>
      </c>
    </row>
    <row r="126" spans="1:6" ht="30" customHeight="1" outlineLevel="6">
      <c r="A126" s="233" t="s">
        <v>370</v>
      </c>
      <c r="B126" s="231" t="s">
        <v>656</v>
      </c>
      <c r="C126" s="231" t="s">
        <v>369</v>
      </c>
      <c r="D126" s="230">
        <v>50</v>
      </c>
      <c r="E126" s="230">
        <v>15</v>
      </c>
      <c r="F126" s="230">
        <v>50</v>
      </c>
    </row>
    <row r="127" spans="1:6" ht="94.5" outlineLevel="5">
      <c r="A127" s="233" t="s">
        <v>655</v>
      </c>
      <c r="B127" s="231" t="s">
        <v>654</v>
      </c>
      <c r="C127" s="231" t="s">
        <v>242</v>
      </c>
      <c r="D127" s="230">
        <f>SUM(D128)</f>
        <v>5</v>
      </c>
      <c r="E127" s="230">
        <f>SUM(E128)</f>
        <v>5</v>
      </c>
      <c r="F127" s="230">
        <f>SUM(F128)</f>
        <v>5</v>
      </c>
    </row>
    <row r="128" spans="1:6" ht="31.5" outlineLevel="6">
      <c r="A128" s="233" t="s">
        <v>461</v>
      </c>
      <c r="B128" s="231" t="s">
        <v>654</v>
      </c>
      <c r="C128" s="231" t="s">
        <v>459</v>
      </c>
      <c r="D128" s="230">
        <v>5</v>
      </c>
      <c r="E128" s="230">
        <v>5</v>
      </c>
      <c r="F128" s="230">
        <v>5</v>
      </c>
    </row>
    <row r="129" spans="1:6" ht="94.5" outlineLevel="5">
      <c r="A129" s="233" t="s">
        <v>653</v>
      </c>
      <c r="B129" s="231" t="s">
        <v>652</v>
      </c>
      <c r="C129" s="231" t="s">
        <v>242</v>
      </c>
      <c r="D129" s="230">
        <f>SUM(D130)</f>
        <v>10</v>
      </c>
      <c r="E129" s="230">
        <f>SUM(E130)</f>
        <v>5</v>
      </c>
      <c r="F129" s="230">
        <f>SUM(F130)</f>
        <v>10</v>
      </c>
    </row>
    <row r="130" spans="1:6" ht="31.5" outlineLevel="6">
      <c r="A130" s="233" t="s">
        <v>461</v>
      </c>
      <c r="B130" s="231" t="s">
        <v>652</v>
      </c>
      <c r="C130" s="231" t="s">
        <v>459</v>
      </c>
      <c r="D130" s="230">
        <v>10</v>
      </c>
      <c r="E130" s="230">
        <v>5</v>
      </c>
      <c r="F130" s="230">
        <v>10</v>
      </c>
    </row>
    <row r="131" spans="1:6" ht="126" outlineLevel="1">
      <c r="A131" s="237" t="s">
        <v>651</v>
      </c>
      <c r="B131" s="235" t="s">
        <v>650</v>
      </c>
      <c r="C131" s="235" t="s">
        <v>242</v>
      </c>
      <c r="D131" s="234">
        <f>SUM(D132,D134)</f>
        <v>5831</v>
      </c>
      <c r="E131" s="234">
        <f>SUM(E132,E134)</f>
        <v>5831</v>
      </c>
      <c r="F131" s="234">
        <f>SUM(F132,F134)</f>
        <v>5901</v>
      </c>
    </row>
    <row r="132" spans="1:6" ht="157.5" outlineLevel="5">
      <c r="A132" s="233" t="s">
        <v>649</v>
      </c>
      <c r="B132" s="231" t="s">
        <v>648</v>
      </c>
      <c r="C132" s="231" t="s">
        <v>242</v>
      </c>
      <c r="D132" s="230">
        <f>SUM(D133)</f>
        <v>1512.8</v>
      </c>
      <c r="E132" s="230">
        <f>SUM(E133)</f>
        <v>1512.8</v>
      </c>
      <c r="F132" s="230">
        <f>SUM(F133)</f>
        <v>1512.8</v>
      </c>
    </row>
    <row r="133" spans="1:6" ht="94.5" outlineLevel="6">
      <c r="A133" s="233" t="s">
        <v>429</v>
      </c>
      <c r="B133" s="231" t="s">
        <v>648</v>
      </c>
      <c r="C133" s="231" t="s">
        <v>428</v>
      </c>
      <c r="D133" s="230">
        <v>1512.8</v>
      </c>
      <c r="E133" s="230">
        <v>1512.8</v>
      </c>
      <c r="F133" s="230">
        <v>1512.8</v>
      </c>
    </row>
    <row r="134" spans="1:6" ht="171.75" customHeight="1" outlineLevel="5">
      <c r="A134" s="233" t="s">
        <v>647</v>
      </c>
      <c r="B134" s="231" t="s">
        <v>646</v>
      </c>
      <c r="C134" s="231" t="s">
        <v>242</v>
      </c>
      <c r="D134" s="230">
        <f>SUM(D135:D137)</f>
        <v>4318.2</v>
      </c>
      <c r="E134" s="230">
        <f>SUM(E135:E137)</f>
        <v>4318.2</v>
      </c>
      <c r="F134" s="230">
        <f>SUM(F135:F137)</f>
        <v>4388.2</v>
      </c>
    </row>
    <row r="135" spans="1:6" ht="94.5" outlineLevel="6">
      <c r="A135" s="233" t="s">
        <v>429</v>
      </c>
      <c r="B135" s="231" t="s">
        <v>646</v>
      </c>
      <c r="C135" s="231" t="s">
        <v>428</v>
      </c>
      <c r="D135" s="230">
        <v>3780.7</v>
      </c>
      <c r="E135" s="230">
        <v>3780.7</v>
      </c>
      <c r="F135" s="230">
        <v>3780.7</v>
      </c>
    </row>
    <row r="136" spans="1:6" ht="33.75" customHeight="1" outlineLevel="6">
      <c r="A136" s="233" t="s">
        <v>370</v>
      </c>
      <c r="B136" s="231" t="s">
        <v>646</v>
      </c>
      <c r="C136" s="231" t="s">
        <v>369</v>
      </c>
      <c r="D136" s="230">
        <v>522.5</v>
      </c>
      <c r="E136" s="230">
        <v>522.5</v>
      </c>
      <c r="F136" s="230">
        <v>592.5</v>
      </c>
    </row>
    <row r="137" spans="1:6" ht="15.75" outlineLevel="6">
      <c r="A137" s="233" t="s">
        <v>405</v>
      </c>
      <c r="B137" s="231" t="s">
        <v>646</v>
      </c>
      <c r="C137" s="231" t="s">
        <v>403</v>
      </c>
      <c r="D137" s="230">
        <v>15</v>
      </c>
      <c r="E137" s="230">
        <v>15</v>
      </c>
      <c r="F137" s="230">
        <v>15</v>
      </c>
    </row>
    <row r="138" spans="1:6" ht="78.75" outlineLevel="1">
      <c r="A138" s="237" t="s">
        <v>645</v>
      </c>
      <c r="B138" s="235" t="s">
        <v>644</v>
      </c>
      <c r="C138" s="235" t="s">
        <v>242</v>
      </c>
      <c r="D138" s="239">
        <f>SUM(D139,D142,D144,D146)</f>
        <v>424.77826</v>
      </c>
      <c r="E138" s="234">
        <f>SUM(E139,E142,E144,E146)</f>
        <v>420.9</v>
      </c>
      <c r="F138" s="234">
        <f>SUM(F139,F142,F144,F146)</f>
        <v>581</v>
      </c>
    </row>
    <row r="139" spans="1:6" ht="110.25" outlineLevel="5">
      <c r="A139" s="233" t="s">
        <v>643</v>
      </c>
      <c r="B139" s="231" t="s">
        <v>642</v>
      </c>
      <c r="C139" s="231" t="s">
        <v>242</v>
      </c>
      <c r="D139" s="230">
        <f>SUM(D140:D141)</f>
        <v>351</v>
      </c>
      <c r="E139" s="230">
        <f>SUM(E140:E141)</f>
        <v>300.9</v>
      </c>
      <c r="F139" s="230">
        <f>SUM(F140:F141)</f>
        <v>351</v>
      </c>
    </row>
    <row r="140" spans="1:6" ht="94.5" outlineLevel="6">
      <c r="A140" s="233" t="s">
        <v>429</v>
      </c>
      <c r="B140" s="231" t="s">
        <v>642</v>
      </c>
      <c r="C140" s="231" t="s">
        <v>428</v>
      </c>
      <c r="D140" s="230">
        <v>45.5</v>
      </c>
      <c r="E140" s="230">
        <v>25.5</v>
      </c>
      <c r="F140" s="230">
        <v>25.5</v>
      </c>
    </row>
    <row r="141" spans="1:6" ht="31.5" customHeight="1" outlineLevel="6">
      <c r="A141" s="233" t="s">
        <v>370</v>
      </c>
      <c r="B141" s="231" t="s">
        <v>642</v>
      </c>
      <c r="C141" s="231" t="s">
        <v>369</v>
      </c>
      <c r="D141" s="230">
        <v>305.5</v>
      </c>
      <c r="E141" s="230">
        <v>275.4</v>
      </c>
      <c r="F141" s="230">
        <v>325.5</v>
      </c>
    </row>
    <row r="142" spans="1:6" ht="110.25" outlineLevel="5">
      <c r="A142" s="233" t="s">
        <v>641</v>
      </c>
      <c r="B142" s="231" t="s">
        <v>640</v>
      </c>
      <c r="C142" s="231" t="s">
        <v>242</v>
      </c>
      <c r="D142" s="230">
        <f>SUM(D143)</f>
        <v>20</v>
      </c>
      <c r="E142" s="230">
        <f>SUM(E143)</f>
        <v>10</v>
      </c>
      <c r="F142" s="230">
        <f>SUM(F143)</f>
        <v>20</v>
      </c>
    </row>
    <row r="143" spans="1:6" ht="34.5" customHeight="1" outlineLevel="6">
      <c r="A143" s="233" t="s">
        <v>370</v>
      </c>
      <c r="B143" s="231" t="s">
        <v>640</v>
      </c>
      <c r="C143" s="231" t="s">
        <v>369</v>
      </c>
      <c r="D143" s="230">
        <v>20</v>
      </c>
      <c r="E143" s="230">
        <v>10</v>
      </c>
      <c r="F143" s="230">
        <v>20</v>
      </c>
    </row>
    <row r="144" spans="1:6" ht="110.25" outlineLevel="5">
      <c r="A144" s="233" t="s">
        <v>639</v>
      </c>
      <c r="B144" s="231" t="s">
        <v>638</v>
      </c>
      <c r="C144" s="231" t="s">
        <v>242</v>
      </c>
      <c r="D144" s="230">
        <f>SUM(D145)</f>
        <v>10</v>
      </c>
      <c r="E144" s="230">
        <f>SUM(E145)</f>
        <v>10</v>
      </c>
      <c r="F144" s="230">
        <f>SUM(F145)</f>
        <v>10</v>
      </c>
    </row>
    <row r="145" spans="1:6" ht="27.75" customHeight="1" outlineLevel="6">
      <c r="A145" s="233" t="s">
        <v>370</v>
      </c>
      <c r="B145" s="231" t="s">
        <v>638</v>
      </c>
      <c r="C145" s="231" t="s">
        <v>369</v>
      </c>
      <c r="D145" s="230">
        <v>10</v>
      </c>
      <c r="E145" s="230">
        <v>10</v>
      </c>
      <c r="F145" s="230">
        <v>10</v>
      </c>
    </row>
    <row r="146" spans="1:6" ht="91.5" customHeight="1" outlineLevel="5">
      <c r="A146" s="233" t="s">
        <v>637</v>
      </c>
      <c r="B146" s="231" t="s">
        <v>636</v>
      </c>
      <c r="C146" s="231" t="s">
        <v>242</v>
      </c>
      <c r="D146" s="238">
        <f>SUM(D147:D148)</f>
        <v>43.77826</v>
      </c>
      <c r="E146" s="230">
        <f>SUM(E147:E148)</f>
        <v>100</v>
      </c>
      <c r="F146" s="230">
        <f>SUM(F147:F148)</f>
        <v>200</v>
      </c>
    </row>
    <row r="147" spans="1:6" ht="28.5" customHeight="1" outlineLevel="6">
      <c r="A147" s="233" t="s">
        <v>370</v>
      </c>
      <c r="B147" s="231" t="s">
        <v>636</v>
      </c>
      <c r="C147" s="231" t="s">
        <v>369</v>
      </c>
      <c r="D147" s="238">
        <v>3.77826</v>
      </c>
      <c r="E147" s="230">
        <v>80</v>
      </c>
      <c r="F147" s="230">
        <v>160</v>
      </c>
    </row>
    <row r="148" spans="1:6" ht="60.75" customHeight="1" outlineLevel="6">
      <c r="A148" s="233" t="s">
        <v>368</v>
      </c>
      <c r="B148" s="231" t="s">
        <v>636</v>
      </c>
      <c r="C148" s="231" t="s">
        <v>366</v>
      </c>
      <c r="D148" s="230">
        <v>40</v>
      </c>
      <c r="E148" s="230">
        <v>20</v>
      </c>
      <c r="F148" s="230">
        <v>40</v>
      </c>
    </row>
    <row r="149" spans="1:6" ht="124.5" customHeight="1" outlineLevel="1">
      <c r="A149" s="237" t="s">
        <v>635</v>
      </c>
      <c r="B149" s="235" t="s">
        <v>634</v>
      </c>
      <c r="C149" s="235" t="s">
        <v>242</v>
      </c>
      <c r="D149" s="234">
        <f>SUM(D150,D152)</f>
        <v>1470</v>
      </c>
      <c r="E149" s="234">
        <f>SUM(E150,E152)</f>
        <v>780.5</v>
      </c>
      <c r="F149" s="234">
        <f>SUM(F150,F152)</f>
        <v>10</v>
      </c>
    </row>
    <row r="150" spans="1:6" ht="167.25" customHeight="1" outlineLevel="5">
      <c r="A150" s="233" t="s">
        <v>633</v>
      </c>
      <c r="B150" s="231" t="s">
        <v>632</v>
      </c>
      <c r="C150" s="231" t="s">
        <v>242</v>
      </c>
      <c r="D150" s="230">
        <f>SUM(D151)</f>
        <v>10</v>
      </c>
      <c r="E150" s="230">
        <f>SUM(E151)</f>
        <v>4</v>
      </c>
      <c r="F150" s="230">
        <f>SUM(F151)</f>
        <v>10</v>
      </c>
    </row>
    <row r="151" spans="1:6" ht="31.5" customHeight="1" outlineLevel="6">
      <c r="A151" s="233" t="s">
        <v>370</v>
      </c>
      <c r="B151" s="231" t="s">
        <v>632</v>
      </c>
      <c r="C151" s="231" t="s">
        <v>369</v>
      </c>
      <c r="D151" s="230">
        <v>10</v>
      </c>
      <c r="E151" s="230">
        <v>4</v>
      </c>
      <c r="F151" s="230">
        <v>10</v>
      </c>
    </row>
    <row r="152" spans="1:6" ht="141.75" outlineLevel="5">
      <c r="A152" s="233" t="s">
        <v>631</v>
      </c>
      <c r="B152" s="231" t="s">
        <v>630</v>
      </c>
      <c r="C152" s="231" t="s">
        <v>242</v>
      </c>
      <c r="D152" s="230">
        <f>SUM(D153:D154)</f>
        <v>1460</v>
      </c>
      <c r="E152" s="230">
        <f>SUM(E153:E154)</f>
        <v>776.5</v>
      </c>
      <c r="F152" s="230">
        <f>SUM(F153:F154)</f>
        <v>0</v>
      </c>
    </row>
    <row r="153" spans="1:6" ht="27.75" customHeight="1" outlineLevel="6">
      <c r="A153" s="233" t="s">
        <v>370</v>
      </c>
      <c r="B153" s="231" t="s">
        <v>630</v>
      </c>
      <c r="C153" s="231" t="s">
        <v>369</v>
      </c>
      <c r="D153" s="230">
        <v>760</v>
      </c>
      <c r="E153" s="230">
        <v>426.5</v>
      </c>
      <c r="F153" s="230">
        <v>0</v>
      </c>
    </row>
    <row r="154" spans="1:6" ht="63" outlineLevel="6">
      <c r="A154" s="233" t="s">
        <v>368</v>
      </c>
      <c r="B154" s="231" t="s">
        <v>630</v>
      </c>
      <c r="C154" s="231" t="s">
        <v>366</v>
      </c>
      <c r="D154" s="230">
        <v>700</v>
      </c>
      <c r="E154" s="230">
        <v>350</v>
      </c>
      <c r="F154" s="230">
        <v>0</v>
      </c>
    </row>
    <row r="155" spans="1:6" ht="108" customHeight="1" outlineLevel="1">
      <c r="A155" s="237" t="s">
        <v>629</v>
      </c>
      <c r="B155" s="235" t="s">
        <v>628</v>
      </c>
      <c r="C155" s="235" t="s">
        <v>242</v>
      </c>
      <c r="D155" s="234">
        <f>SUM(D156,D158)</f>
        <v>25</v>
      </c>
      <c r="E155" s="234">
        <f>SUM(E156,E158)</f>
        <v>15</v>
      </c>
      <c r="F155" s="234">
        <f>SUM(F156,F158)</f>
        <v>25</v>
      </c>
    </row>
    <row r="156" spans="1:6" ht="134.25" customHeight="1" outlineLevel="5">
      <c r="A156" s="233" t="s">
        <v>627</v>
      </c>
      <c r="B156" s="231" t="s">
        <v>626</v>
      </c>
      <c r="C156" s="231" t="s">
        <v>242</v>
      </c>
      <c r="D156" s="230">
        <f>SUM(D157)</f>
        <v>15</v>
      </c>
      <c r="E156" s="230">
        <f>SUM(E157)</f>
        <v>15</v>
      </c>
      <c r="F156" s="230">
        <f>SUM(F157)</f>
        <v>15</v>
      </c>
    </row>
    <row r="157" spans="1:6" ht="30" customHeight="1" outlineLevel="6">
      <c r="A157" s="233" t="s">
        <v>370</v>
      </c>
      <c r="B157" s="231" t="s">
        <v>626</v>
      </c>
      <c r="C157" s="231" t="s">
        <v>369</v>
      </c>
      <c r="D157" s="230">
        <v>15</v>
      </c>
      <c r="E157" s="230">
        <v>15</v>
      </c>
      <c r="F157" s="230">
        <v>15</v>
      </c>
    </row>
    <row r="158" spans="1:6" ht="157.5" outlineLevel="4">
      <c r="A158" s="233" t="s">
        <v>625</v>
      </c>
      <c r="B158" s="231" t="s">
        <v>624</v>
      </c>
      <c r="C158" s="231" t="s">
        <v>242</v>
      </c>
      <c r="D158" s="230">
        <f>SUM(D159)</f>
        <v>10</v>
      </c>
      <c r="E158" s="230">
        <f>SUM(E159)</f>
        <v>0</v>
      </c>
      <c r="F158" s="230">
        <f>SUM(F159)</f>
        <v>10</v>
      </c>
    </row>
    <row r="159" spans="1:6" ht="31.5" customHeight="1" outlineLevel="6">
      <c r="A159" s="233" t="s">
        <v>370</v>
      </c>
      <c r="B159" s="231" t="s">
        <v>624</v>
      </c>
      <c r="C159" s="231" t="s">
        <v>369</v>
      </c>
      <c r="D159" s="230">
        <v>10</v>
      </c>
      <c r="E159" s="230">
        <v>0</v>
      </c>
      <c r="F159" s="230">
        <v>10</v>
      </c>
    </row>
    <row r="160" spans="1:6" ht="109.5" customHeight="1">
      <c r="A160" s="237" t="s">
        <v>623</v>
      </c>
      <c r="B160" s="235" t="s">
        <v>622</v>
      </c>
      <c r="C160" s="235" t="s">
        <v>242</v>
      </c>
      <c r="D160" s="239">
        <f>SUM(D161,D169,D175)</f>
        <v>19041.28108</v>
      </c>
      <c r="E160" s="234">
        <f>SUM(E161,E169,E175)</f>
        <v>520</v>
      </c>
      <c r="F160" s="234">
        <f>SUM(F161,F169,F175)</f>
        <v>0</v>
      </c>
    </row>
    <row r="161" spans="1:6" ht="141.75" outlineLevel="1">
      <c r="A161" s="237" t="s">
        <v>621</v>
      </c>
      <c r="B161" s="235" t="s">
        <v>620</v>
      </c>
      <c r="C161" s="235" t="s">
        <v>242</v>
      </c>
      <c r="D161" s="239">
        <f>SUM(D162,D164,D166)</f>
        <v>3815.80558</v>
      </c>
      <c r="E161" s="234">
        <f>SUM(E162,E164,E166)</f>
        <v>401.2</v>
      </c>
      <c r="F161" s="234">
        <f>SUM(F162,F164,F166)</f>
        <v>0</v>
      </c>
    </row>
    <row r="162" spans="1:6" ht="189" outlineLevel="1">
      <c r="A162" s="232" t="s">
        <v>619</v>
      </c>
      <c r="B162" s="231" t="s">
        <v>618</v>
      </c>
      <c r="C162" s="231" t="s">
        <v>242</v>
      </c>
      <c r="D162" s="241">
        <f>SUM(D163)</f>
        <v>1369.1385</v>
      </c>
      <c r="E162" s="230">
        <f>SUM(E163)</f>
        <v>0</v>
      </c>
      <c r="F162" s="230">
        <f>SUM(F163)</f>
        <v>0</v>
      </c>
    </row>
    <row r="163" spans="1:6" ht="31.5" outlineLevel="1">
      <c r="A163" s="232" t="s">
        <v>606</v>
      </c>
      <c r="B163" s="231" t="s">
        <v>618</v>
      </c>
      <c r="C163" s="231" t="s">
        <v>459</v>
      </c>
      <c r="D163" s="241">
        <v>1369.1385</v>
      </c>
      <c r="E163" s="234"/>
      <c r="F163" s="234"/>
    </row>
    <row r="164" spans="1:6" ht="187.5" customHeight="1" outlineLevel="5">
      <c r="A164" s="233" t="s">
        <v>617</v>
      </c>
      <c r="B164" s="231" t="s">
        <v>616</v>
      </c>
      <c r="C164" s="231" t="s">
        <v>242</v>
      </c>
      <c r="D164" s="238">
        <f>SUM(D165)</f>
        <v>852.97246</v>
      </c>
      <c r="E164" s="230">
        <f>SUM(E165)</f>
        <v>401.2</v>
      </c>
      <c r="F164" s="230">
        <f>SUM(F165)</f>
        <v>0</v>
      </c>
    </row>
    <row r="165" spans="1:6" ht="31.5" outlineLevel="6">
      <c r="A165" s="233" t="s">
        <v>461</v>
      </c>
      <c r="B165" s="231" t="s">
        <v>616</v>
      </c>
      <c r="C165" s="231" t="s">
        <v>459</v>
      </c>
      <c r="D165" s="238">
        <v>852.97246</v>
      </c>
      <c r="E165" s="230">
        <v>401.2</v>
      </c>
      <c r="F165" s="230">
        <v>0</v>
      </c>
    </row>
    <row r="166" spans="1:6" ht="31.5" outlineLevel="6">
      <c r="A166" s="233" t="s">
        <v>373</v>
      </c>
      <c r="B166" s="231" t="s">
        <v>615</v>
      </c>
      <c r="C166" s="231" t="s">
        <v>242</v>
      </c>
      <c r="D166" s="238">
        <f>SUM(D167)</f>
        <v>1593.69462</v>
      </c>
      <c r="E166" s="230">
        <f>SUM(E167)</f>
        <v>0</v>
      </c>
      <c r="F166" s="230">
        <f>SUM(F167)</f>
        <v>0</v>
      </c>
    </row>
    <row r="167" spans="1:6" ht="189" outlineLevel="6">
      <c r="A167" s="232" t="s">
        <v>614</v>
      </c>
      <c r="B167" s="231" t="s">
        <v>613</v>
      </c>
      <c r="C167" s="231" t="s">
        <v>242</v>
      </c>
      <c r="D167" s="238">
        <f>SUM(D168)</f>
        <v>1593.69462</v>
      </c>
      <c r="E167" s="230">
        <f>SUM(E168)</f>
        <v>0</v>
      </c>
      <c r="F167" s="230">
        <f>SUM(F168)</f>
        <v>0</v>
      </c>
    </row>
    <row r="168" spans="1:6" ht="31.5" outlineLevel="6">
      <c r="A168" s="232" t="s">
        <v>606</v>
      </c>
      <c r="B168" s="231" t="s">
        <v>613</v>
      </c>
      <c r="C168" s="231" t="s">
        <v>459</v>
      </c>
      <c r="D168" s="238">
        <v>1593.69462</v>
      </c>
      <c r="E168" s="230"/>
      <c r="F168" s="230"/>
    </row>
    <row r="169" spans="1:6" ht="158.25" customHeight="1" outlineLevel="1">
      <c r="A169" s="237" t="s">
        <v>612</v>
      </c>
      <c r="B169" s="235" t="s">
        <v>611</v>
      </c>
      <c r="C169" s="235" t="s">
        <v>242</v>
      </c>
      <c r="D169" s="242">
        <f>SUM(D170,D172)</f>
        <v>370.2375</v>
      </c>
      <c r="E169" s="234">
        <f>SUM(E170,E172)</f>
        <v>118.8</v>
      </c>
      <c r="F169" s="234">
        <f>SUM(F170,F172)</f>
        <v>0</v>
      </c>
    </row>
    <row r="170" spans="1:6" ht="252.75" customHeight="1" outlineLevel="5">
      <c r="A170" s="233" t="s">
        <v>610</v>
      </c>
      <c r="B170" s="231" t="s">
        <v>609</v>
      </c>
      <c r="C170" s="231" t="s">
        <v>242</v>
      </c>
      <c r="D170" s="230">
        <f>SUM(D171)</f>
        <v>108</v>
      </c>
      <c r="E170" s="230">
        <f>SUM(E171)</f>
        <v>118.8</v>
      </c>
      <c r="F170" s="230">
        <f>SUM(F171)</f>
        <v>0</v>
      </c>
    </row>
    <row r="171" spans="1:6" ht="31.5" outlineLevel="6">
      <c r="A171" s="233" t="s">
        <v>461</v>
      </c>
      <c r="B171" s="231" t="s">
        <v>609</v>
      </c>
      <c r="C171" s="231" t="s">
        <v>459</v>
      </c>
      <c r="D171" s="230">
        <v>108</v>
      </c>
      <c r="E171" s="230">
        <v>118.8</v>
      </c>
      <c r="F171" s="230">
        <v>0</v>
      </c>
    </row>
    <row r="172" spans="1:6" ht="31.5" outlineLevel="6">
      <c r="A172" s="233" t="s">
        <v>373</v>
      </c>
      <c r="B172" s="231" t="s">
        <v>608</v>
      </c>
      <c r="C172" s="231" t="s">
        <v>242</v>
      </c>
      <c r="D172" s="241">
        <f>SUM(D173)</f>
        <v>262.2375</v>
      </c>
      <c r="E172" s="230">
        <f>SUM(E173)</f>
        <v>0</v>
      </c>
      <c r="F172" s="230">
        <f>SUM(F173)</f>
        <v>0</v>
      </c>
    </row>
    <row r="173" spans="1:6" ht="252" customHeight="1" outlineLevel="6">
      <c r="A173" s="232" t="s">
        <v>607</v>
      </c>
      <c r="B173" s="231" t="s">
        <v>605</v>
      </c>
      <c r="C173" s="231" t="s">
        <v>242</v>
      </c>
      <c r="D173" s="241">
        <f>SUM(D174)</f>
        <v>262.2375</v>
      </c>
      <c r="E173" s="230">
        <f>SUM(E174)</f>
        <v>0</v>
      </c>
      <c r="F173" s="230">
        <f>SUM(F174)</f>
        <v>0</v>
      </c>
    </row>
    <row r="174" spans="1:6" ht="31.5" outlineLevel="6">
      <c r="A174" s="232" t="s">
        <v>606</v>
      </c>
      <c r="B174" s="231" t="s">
        <v>605</v>
      </c>
      <c r="C174" s="231" t="s">
        <v>459</v>
      </c>
      <c r="D174" s="241">
        <v>262.2375</v>
      </c>
      <c r="E174" s="230"/>
      <c r="F174" s="230"/>
    </row>
    <row r="175" spans="1:6" ht="140.25" customHeight="1" outlineLevel="1">
      <c r="A175" s="237" t="s">
        <v>604</v>
      </c>
      <c r="B175" s="235" t="s">
        <v>603</v>
      </c>
      <c r="C175" s="235" t="s">
        <v>242</v>
      </c>
      <c r="D175" s="244">
        <f>SUM(D176,D178,D180,D182,D185)</f>
        <v>14855.238000000001</v>
      </c>
      <c r="E175" s="234">
        <f>SUM(E176,E178,E180,E182,E185)</f>
        <v>0</v>
      </c>
      <c r="F175" s="234">
        <f>SUM(F176,F178,F180,F182,F185)</f>
        <v>0</v>
      </c>
    </row>
    <row r="176" spans="1:6" ht="186.75" customHeight="1" outlineLevel="5">
      <c r="A176" s="233" t="s">
        <v>602</v>
      </c>
      <c r="B176" s="231" t="s">
        <v>601</v>
      </c>
      <c r="C176" s="231" t="s">
        <v>242</v>
      </c>
      <c r="D176" s="240">
        <f>SUM(D177)</f>
        <v>58.938</v>
      </c>
      <c r="E176" s="230">
        <f>SUM(E177)</f>
        <v>0</v>
      </c>
      <c r="F176" s="230">
        <f>SUM(F177)</f>
        <v>0</v>
      </c>
    </row>
    <row r="177" spans="1:6" ht="31.5" customHeight="1" outlineLevel="6">
      <c r="A177" s="233" t="s">
        <v>370</v>
      </c>
      <c r="B177" s="231" t="s">
        <v>601</v>
      </c>
      <c r="C177" s="231" t="s">
        <v>369</v>
      </c>
      <c r="D177" s="240">
        <v>58.938</v>
      </c>
      <c r="E177" s="230">
        <v>0</v>
      </c>
      <c r="F177" s="230">
        <v>0</v>
      </c>
    </row>
    <row r="178" spans="1:6" ht="232.5" customHeight="1" outlineLevel="6">
      <c r="A178" s="243" t="s">
        <v>600</v>
      </c>
      <c r="B178" s="231" t="s">
        <v>599</v>
      </c>
      <c r="C178" s="231" t="s">
        <v>242</v>
      </c>
      <c r="D178" s="230">
        <f>SUM(D179)</f>
        <v>99.6</v>
      </c>
      <c r="E178" s="230">
        <f>SUM(E179)</f>
        <v>0</v>
      </c>
      <c r="F178" s="230">
        <f>SUM(F179)</f>
        <v>0</v>
      </c>
    </row>
    <row r="179" spans="1:6" ht="33" customHeight="1" outlineLevel="6">
      <c r="A179" s="232" t="s">
        <v>370</v>
      </c>
      <c r="B179" s="231" t="s">
        <v>599</v>
      </c>
      <c r="C179" s="231" t="s">
        <v>369</v>
      </c>
      <c r="D179" s="230">
        <v>99.6</v>
      </c>
      <c r="E179" s="230"/>
      <c r="F179" s="230"/>
    </row>
    <row r="180" spans="1:6" ht="206.25" customHeight="1" outlineLevel="6">
      <c r="A180" s="232" t="s">
        <v>598</v>
      </c>
      <c r="B180" s="231" t="s">
        <v>597</v>
      </c>
      <c r="C180" s="231" t="s">
        <v>242</v>
      </c>
      <c r="D180" s="230">
        <f>SUM(D181)</f>
        <v>149</v>
      </c>
      <c r="E180" s="230">
        <f>SUM(E181)</f>
        <v>0</v>
      </c>
      <c r="F180" s="230">
        <f>SUM(F181)</f>
        <v>0</v>
      </c>
    </row>
    <row r="181" spans="1:6" ht="33" customHeight="1" outlineLevel="6">
      <c r="A181" s="232" t="s">
        <v>595</v>
      </c>
      <c r="B181" s="231" t="s">
        <v>597</v>
      </c>
      <c r="C181" s="231" t="s">
        <v>369</v>
      </c>
      <c r="D181" s="230">
        <v>149</v>
      </c>
      <c r="E181" s="230"/>
      <c r="F181" s="230"/>
    </row>
    <row r="182" spans="1:6" ht="255" customHeight="1" outlineLevel="6">
      <c r="A182" s="232" t="s">
        <v>596</v>
      </c>
      <c r="B182" s="231" t="s">
        <v>594</v>
      </c>
      <c r="C182" s="231" t="s">
        <v>242</v>
      </c>
      <c r="D182" s="230">
        <f>SUM(D183)</f>
        <v>300</v>
      </c>
      <c r="E182" s="230">
        <f>SUM(E183)</f>
        <v>0</v>
      </c>
      <c r="F182" s="230">
        <f>SUM(F183)</f>
        <v>0</v>
      </c>
    </row>
    <row r="183" spans="1:6" ht="33" customHeight="1" outlineLevel="6">
      <c r="A183" s="232" t="s">
        <v>595</v>
      </c>
      <c r="B183" s="231" t="s">
        <v>594</v>
      </c>
      <c r="C183" s="231" t="s">
        <v>369</v>
      </c>
      <c r="D183" s="230">
        <v>300</v>
      </c>
      <c r="E183" s="230"/>
      <c r="F183" s="230"/>
    </row>
    <row r="184" spans="1:6" ht="31.5" customHeight="1" outlineLevel="6">
      <c r="A184" s="233" t="s">
        <v>373</v>
      </c>
      <c r="B184" s="231" t="s">
        <v>593</v>
      </c>
      <c r="C184" s="231" t="s">
        <v>242</v>
      </c>
      <c r="D184" s="230">
        <f>SUM(D185)</f>
        <v>14247.7</v>
      </c>
      <c r="E184" s="230">
        <f>SUM(E185)</f>
        <v>0</v>
      </c>
      <c r="F184" s="230">
        <f>SUM(F185)</f>
        <v>0</v>
      </c>
    </row>
    <row r="185" spans="1:6" ht="187.5" customHeight="1" outlineLevel="6">
      <c r="A185" s="243" t="s">
        <v>592</v>
      </c>
      <c r="B185" s="231" t="s">
        <v>591</v>
      </c>
      <c r="C185" s="231" t="s">
        <v>242</v>
      </c>
      <c r="D185" s="230">
        <f>SUM(D186)</f>
        <v>14247.7</v>
      </c>
      <c r="E185" s="230">
        <f>SUM(E186)</f>
        <v>0</v>
      </c>
      <c r="F185" s="230">
        <f>SUM(F186)</f>
        <v>0</v>
      </c>
    </row>
    <row r="186" spans="1:6" ht="30" customHeight="1" outlineLevel="6">
      <c r="A186" s="243" t="s">
        <v>370</v>
      </c>
      <c r="B186" s="231" t="s">
        <v>591</v>
      </c>
      <c r="C186" s="231" t="s">
        <v>369</v>
      </c>
      <c r="D186" s="230">
        <v>14247.7</v>
      </c>
      <c r="E186" s="230"/>
      <c r="F186" s="230"/>
    </row>
    <row r="187" spans="1:6" ht="78" customHeight="1">
      <c r="A187" s="237" t="s">
        <v>590</v>
      </c>
      <c r="B187" s="235" t="s">
        <v>589</v>
      </c>
      <c r="C187" s="235" t="s">
        <v>242</v>
      </c>
      <c r="D187" s="234">
        <v>175</v>
      </c>
      <c r="E187" s="234">
        <v>175</v>
      </c>
      <c r="F187" s="234">
        <v>175</v>
      </c>
    </row>
    <row r="188" spans="1:6" ht="124.5" customHeight="1" outlineLevel="1">
      <c r="A188" s="237" t="s">
        <v>588</v>
      </c>
      <c r="B188" s="235" t="s">
        <v>587</v>
      </c>
      <c r="C188" s="235" t="s">
        <v>242</v>
      </c>
      <c r="D188" s="234">
        <f>SUM(D189,D191,D193)</f>
        <v>175</v>
      </c>
      <c r="E188" s="234">
        <f>SUM(E189,E191,E193)</f>
        <v>175</v>
      </c>
      <c r="F188" s="234">
        <f>SUM(F189,F191,F193)</f>
        <v>175</v>
      </c>
    </row>
    <row r="189" spans="1:6" ht="157.5" customHeight="1" outlineLevel="5">
      <c r="A189" s="233" t="s">
        <v>586</v>
      </c>
      <c r="B189" s="231" t="s">
        <v>585</v>
      </c>
      <c r="C189" s="231" t="s">
        <v>242</v>
      </c>
      <c r="D189" s="230">
        <f>SUM(D190)</f>
        <v>30</v>
      </c>
      <c r="E189" s="230">
        <f>SUM(E190)</f>
        <v>30</v>
      </c>
      <c r="F189" s="230">
        <f>SUM(F190)</f>
        <v>30</v>
      </c>
    </row>
    <row r="190" spans="1:6" ht="30.75" customHeight="1" outlineLevel="6">
      <c r="A190" s="233" t="s">
        <v>370</v>
      </c>
      <c r="B190" s="231" t="s">
        <v>585</v>
      </c>
      <c r="C190" s="231" t="s">
        <v>369</v>
      </c>
      <c r="D190" s="230">
        <v>30</v>
      </c>
      <c r="E190" s="230">
        <v>30</v>
      </c>
      <c r="F190" s="230">
        <v>30</v>
      </c>
    </row>
    <row r="191" spans="1:6" ht="141.75" outlineLevel="5">
      <c r="A191" s="233" t="s">
        <v>584</v>
      </c>
      <c r="B191" s="231" t="s">
        <v>583</v>
      </c>
      <c r="C191" s="231" t="s">
        <v>242</v>
      </c>
      <c r="D191" s="230">
        <f>SUM(D192)</f>
        <v>140</v>
      </c>
      <c r="E191" s="230">
        <f>SUM(E192)</f>
        <v>145</v>
      </c>
      <c r="F191" s="230">
        <f>SUM(F192)</f>
        <v>145</v>
      </c>
    </row>
    <row r="192" spans="1:6" ht="32.25" customHeight="1" outlineLevel="6">
      <c r="A192" s="233" t="s">
        <v>370</v>
      </c>
      <c r="B192" s="231" t="s">
        <v>583</v>
      </c>
      <c r="C192" s="231" t="s">
        <v>369</v>
      </c>
      <c r="D192" s="230">
        <v>140</v>
      </c>
      <c r="E192" s="230">
        <v>145</v>
      </c>
      <c r="F192" s="230">
        <v>145</v>
      </c>
    </row>
    <row r="193" spans="1:6" ht="143.25" customHeight="1" outlineLevel="6">
      <c r="A193" s="232" t="s">
        <v>582</v>
      </c>
      <c r="B193" s="231" t="s">
        <v>581</v>
      </c>
      <c r="C193" s="231" t="s">
        <v>242</v>
      </c>
      <c r="D193" s="230">
        <f>SUM(D194)</f>
        <v>5</v>
      </c>
      <c r="E193" s="230">
        <f>SUM(E194)</f>
        <v>0</v>
      </c>
      <c r="F193" s="230">
        <f>SUM(F194)</f>
        <v>0</v>
      </c>
    </row>
    <row r="194" spans="1:6" ht="32.25" customHeight="1" outlineLevel="6">
      <c r="A194" s="232" t="s">
        <v>370</v>
      </c>
      <c r="B194" s="231" t="s">
        <v>581</v>
      </c>
      <c r="C194" s="231" t="s">
        <v>369</v>
      </c>
      <c r="D194" s="230">
        <v>5</v>
      </c>
      <c r="E194" s="230"/>
      <c r="F194" s="230"/>
    </row>
    <row r="195" spans="1:6" ht="61.5" customHeight="1" outlineLevel="6">
      <c r="A195" s="236" t="s">
        <v>580</v>
      </c>
      <c r="B195" s="235" t="s">
        <v>579</v>
      </c>
      <c r="C195" s="235" t="s">
        <v>242</v>
      </c>
      <c r="D195" s="234">
        <f>SUM(D196,D200)</f>
        <v>83.3</v>
      </c>
      <c r="E195" s="234">
        <f>SUM(E196,E200)</f>
        <v>64.7</v>
      </c>
      <c r="F195" s="234">
        <f>SUM(F196,F200)</f>
        <v>15</v>
      </c>
    </row>
    <row r="196" spans="1:6" ht="97.5" customHeight="1" outlineLevel="6">
      <c r="A196" s="236" t="s">
        <v>578</v>
      </c>
      <c r="B196" s="235" t="s">
        <v>577</v>
      </c>
      <c r="C196" s="235" t="s">
        <v>242</v>
      </c>
      <c r="D196" s="234">
        <f>SUM(D197)</f>
        <v>28.5</v>
      </c>
      <c r="E196" s="234">
        <f>SUM(E197)</f>
        <v>28.5</v>
      </c>
      <c r="F196" s="234">
        <f>SUM(F197)</f>
        <v>15</v>
      </c>
    </row>
    <row r="197" spans="1:6" ht="31.5" customHeight="1" outlineLevel="6">
      <c r="A197" s="232" t="s">
        <v>373</v>
      </c>
      <c r="B197" s="231" t="s">
        <v>572</v>
      </c>
      <c r="C197" s="231" t="s">
        <v>242</v>
      </c>
      <c r="D197" s="230">
        <f>SUM(D198)</f>
        <v>28.5</v>
      </c>
      <c r="E197" s="230">
        <f>SUM(E198)</f>
        <v>28.5</v>
      </c>
      <c r="F197" s="230">
        <f>SUM(F198)</f>
        <v>15</v>
      </c>
    </row>
    <row r="198" spans="1:6" ht="268.5" customHeight="1" outlineLevel="6">
      <c r="A198" s="232" t="s">
        <v>576</v>
      </c>
      <c r="B198" s="231" t="s">
        <v>575</v>
      </c>
      <c r="C198" s="231" t="s">
        <v>242</v>
      </c>
      <c r="D198" s="230">
        <f>SUM(D199)</f>
        <v>28.5</v>
      </c>
      <c r="E198" s="230">
        <f>SUM(E199)</f>
        <v>28.5</v>
      </c>
      <c r="F198" s="230">
        <f>SUM(F199)</f>
        <v>15</v>
      </c>
    </row>
    <row r="199" spans="1:6" ht="32.25" customHeight="1" outlineLevel="6">
      <c r="A199" s="232" t="s">
        <v>370</v>
      </c>
      <c r="B199" s="231" t="s">
        <v>575</v>
      </c>
      <c r="C199" s="231" t="s">
        <v>369</v>
      </c>
      <c r="D199" s="230">
        <v>28.5</v>
      </c>
      <c r="E199" s="230">
        <v>28.5</v>
      </c>
      <c r="F199" s="230">
        <v>15</v>
      </c>
    </row>
    <row r="200" spans="1:6" ht="109.5" customHeight="1" outlineLevel="6">
      <c r="A200" s="236" t="s">
        <v>574</v>
      </c>
      <c r="B200" s="235" t="s">
        <v>573</v>
      </c>
      <c r="C200" s="235" t="s">
        <v>242</v>
      </c>
      <c r="D200" s="234">
        <f>SUM(D201)</f>
        <v>54.8</v>
      </c>
      <c r="E200" s="234">
        <f>SUM(E201)</f>
        <v>36.2</v>
      </c>
      <c r="F200" s="234">
        <f>SUM(F201)</f>
        <v>0</v>
      </c>
    </row>
    <row r="201" spans="1:6" ht="30.75" customHeight="1" outlineLevel="6">
      <c r="A201" s="232" t="s">
        <v>373</v>
      </c>
      <c r="B201" s="231" t="s">
        <v>572</v>
      </c>
      <c r="C201" s="231" t="s">
        <v>242</v>
      </c>
      <c r="D201" s="230">
        <f>SUM(D202)</f>
        <v>54.8</v>
      </c>
      <c r="E201" s="230">
        <f>SUM(E202)</f>
        <v>36.2</v>
      </c>
      <c r="F201" s="230">
        <f>SUM(F202)</f>
        <v>0</v>
      </c>
    </row>
    <row r="202" spans="1:6" ht="269.25" customHeight="1" outlineLevel="6">
      <c r="A202" s="232" t="s">
        <v>571</v>
      </c>
      <c r="B202" s="231" t="s">
        <v>570</v>
      </c>
      <c r="C202" s="231" t="s">
        <v>242</v>
      </c>
      <c r="D202" s="230">
        <f>SUM(D203)</f>
        <v>54.8</v>
      </c>
      <c r="E202" s="230">
        <f>SUM(E203)</f>
        <v>36.2</v>
      </c>
      <c r="F202" s="230">
        <f>SUM(F203)</f>
        <v>0</v>
      </c>
    </row>
    <row r="203" spans="1:6" ht="32.25" customHeight="1" outlineLevel="6">
      <c r="A203" s="232" t="s">
        <v>370</v>
      </c>
      <c r="B203" s="231" t="s">
        <v>570</v>
      </c>
      <c r="C203" s="231" t="s">
        <v>369</v>
      </c>
      <c r="D203" s="230">
        <v>54.8</v>
      </c>
      <c r="E203" s="230">
        <v>36.2</v>
      </c>
      <c r="F203" s="230"/>
    </row>
    <row r="204" spans="1:6" ht="66" customHeight="1">
      <c r="A204" s="237" t="s">
        <v>569</v>
      </c>
      <c r="B204" s="235" t="s">
        <v>568</v>
      </c>
      <c r="C204" s="235" t="s">
        <v>242</v>
      </c>
      <c r="D204" s="234">
        <v>2437.8</v>
      </c>
      <c r="E204" s="234">
        <v>2254.5</v>
      </c>
      <c r="F204" s="234">
        <v>2519.4</v>
      </c>
    </row>
    <row r="205" spans="1:6" ht="123.75" customHeight="1" outlineLevel="1">
      <c r="A205" s="237" t="s">
        <v>567</v>
      </c>
      <c r="B205" s="235" t="s">
        <v>566</v>
      </c>
      <c r="C205" s="235" t="s">
        <v>242</v>
      </c>
      <c r="D205" s="234">
        <f>SUM(D206,D208,D210,D212)</f>
        <v>2437.8</v>
      </c>
      <c r="E205" s="234">
        <f>SUM(E206,E208,E210,E212)</f>
        <v>2254.5</v>
      </c>
      <c r="F205" s="234">
        <f>SUM(F206,F208,F210,F212)</f>
        <v>2519.4</v>
      </c>
    </row>
    <row r="206" spans="1:6" ht="172.5" customHeight="1" outlineLevel="4">
      <c r="A206" s="233" t="s">
        <v>565</v>
      </c>
      <c r="B206" s="231" t="s">
        <v>564</v>
      </c>
      <c r="C206" s="231" t="s">
        <v>242</v>
      </c>
      <c r="D206" s="230">
        <f>SUM(D207)</f>
        <v>2042.8</v>
      </c>
      <c r="E206" s="230">
        <f>SUM(E207)</f>
        <v>1954.5</v>
      </c>
      <c r="F206" s="230">
        <f>SUM(F207)</f>
        <v>2103.4</v>
      </c>
    </row>
    <row r="207" spans="1:6" ht="63" outlineLevel="6">
      <c r="A207" s="233" t="s">
        <v>368</v>
      </c>
      <c r="B207" s="231" t="s">
        <v>564</v>
      </c>
      <c r="C207" s="231" t="s">
        <v>366</v>
      </c>
      <c r="D207" s="230">
        <v>2042.8</v>
      </c>
      <c r="E207" s="230">
        <v>1954.5</v>
      </c>
      <c r="F207" s="230">
        <v>2103.4</v>
      </c>
    </row>
    <row r="208" spans="1:6" ht="171.75" customHeight="1" outlineLevel="5">
      <c r="A208" s="233" t="s">
        <v>563</v>
      </c>
      <c r="B208" s="231" t="s">
        <v>562</v>
      </c>
      <c r="C208" s="231" t="s">
        <v>242</v>
      </c>
      <c r="D208" s="230">
        <f>SUM(D209)</f>
        <v>140</v>
      </c>
      <c r="E208" s="230">
        <f>SUM(E209)</f>
        <v>140</v>
      </c>
      <c r="F208" s="230">
        <f>SUM(F209)</f>
        <v>126</v>
      </c>
    </row>
    <row r="209" spans="1:6" ht="63" outlineLevel="6">
      <c r="A209" s="233" t="s">
        <v>368</v>
      </c>
      <c r="B209" s="231" t="s">
        <v>562</v>
      </c>
      <c r="C209" s="231" t="s">
        <v>366</v>
      </c>
      <c r="D209" s="230">
        <v>140</v>
      </c>
      <c r="E209" s="230">
        <v>140</v>
      </c>
      <c r="F209" s="230">
        <v>126</v>
      </c>
    </row>
    <row r="210" spans="1:6" ht="155.25" customHeight="1" outlineLevel="5">
      <c r="A210" s="233" t="s">
        <v>561</v>
      </c>
      <c r="B210" s="231" t="s">
        <v>560</v>
      </c>
      <c r="C210" s="231" t="s">
        <v>242</v>
      </c>
      <c r="D210" s="230">
        <f>SUM(D211)</f>
        <v>5</v>
      </c>
      <c r="E210" s="230">
        <f>SUM(E211)</f>
        <v>0</v>
      </c>
      <c r="F210" s="230">
        <f>SUM(F211)</f>
        <v>0</v>
      </c>
    </row>
    <row r="211" spans="1:6" ht="63" outlineLevel="6">
      <c r="A211" s="233" t="s">
        <v>368</v>
      </c>
      <c r="B211" s="231" t="s">
        <v>560</v>
      </c>
      <c r="C211" s="231" t="s">
        <v>366</v>
      </c>
      <c r="D211" s="230">
        <v>5</v>
      </c>
      <c r="E211" s="230">
        <v>0</v>
      </c>
      <c r="F211" s="230">
        <v>0</v>
      </c>
    </row>
    <row r="212" spans="1:6" ht="139.5" customHeight="1" outlineLevel="5">
      <c r="A212" s="233" t="s">
        <v>559</v>
      </c>
      <c r="B212" s="231" t="s">
        <v>558</v>
      </c>
      <c r="C212" s="231" t="s">
        <v>242</v>
      </c>
      <c r="D212" s="230">
        <f>SUM(D213)</f>
        <v>250</v>
      </c>
      <c r="E212" s="230">
        <f>SUM(E213)</f>
        <v>160</v>
      </c>
      <c r="F212" s="230">
        <f>SUM(F213)</f>
        <v>290</v>
      </c>
    </row>
    <row r="213" spans="1:6" ht="32.25" customHeight="1" outlineLevel="6">
      <c r="A213" s="233" t="s">
        <v>370</v>
      </c>
      <c r="B213" s="231" t="s">
        <v>558</v>
      </c>
      <c r="C213" s="231" t="s">
        <v>369</v>
      </c>
      <c r="D213" s="230">
        <v>250</v>
      </c>
      <c r="E213" s="230">
        <v>160</v>
      </c>
      <c r="F213" s="230">
        <v>290</v>
      </c>
    </row>
    <row r="214" spans="1:6" ht="49.5" customHeight="1">
      <c r="A214" s="237" t="s">
        <v>557</v>
      </c>
      <c r="B214" s="235" t="s">
        <v>556</v>
      </c>
      <c r="C214" s="235" t="s">
        <v>242</v>
      </c>
      <c r="D214" s="234">
        <f>SUM(D215,D234,D241)</f>
        <v>602.8</v>
      </c>
      <c r="E214" s="234">
        <f>SUM(E215,E234,E241)</f>
        <v>561.1</v>
      </c>
      <c r="F214" s="234">
        <f>SUM(F215,F234,F241)</f>
        <v>630</v>
      </c>
    </row>
    <row r="215" spans="1:6" ht="97.5" customHeight="1" outlineLevel="1">
      <c r="A215" s="237" t="s">
        <v>555</v>
      </c>
      <c r="B215" s="235" t="s">
        <v>554</v>
      </c>
      <c r="C215" s="235" t="s">
        <v>242</v>
      </c>
      <c r="D215" s="234">
        <f>SUM(D216,D218,D220,D222,D224,D226,D228,D230)</f>
        <v>494.6</v>
      </c>
      <c r="E215" s="234">
        <f>SUM(E216,E218,E220,E222,E224,E226,E228,E230)</f>
        <v>466.8</v>
      </c>
      <c r="F215" s="234">
        <f>SUM(F216,F218,F220,F222,F224,F226,F228,F230)</f>
        <v>522.8</v>
      </c>
    </row>
    <row r="216" spans="1:6" ht="157.5" outlineLevel="5">
      <c r="A216" s="233" t="s">
        <v>553</v>
      </c>
      <c r="B216" s="231" t="s">
        <v>552</v>
      </c>
      <c r="C216" s="231" t="s">
        <v>242</v>
      </c>
      <c r="D216" s="230">
        <f>SUM(D217)</f>
        <v>40.8</v>
      </c>
      <c r="E216" s="230">
        <f>SUM(E217)</f>
        <v>30</v>
      </c>
      <c r="F216" s="230">
        <f>SUM(F217)</f>
        <v>51</v>
      </c>
    </row>
    <row r="217" spans="1:6" ht="33" customHeight="1" outlineLevel="6">
      <c r="A217" s="233" t="s">
        <v>370</v>
      </c>
      <c r="B217" s="231" t="s">
        <v>552</v>
      </c>
      <c r="C217" s="231" t="s">
        <v>369</v>
      </c>
      <c r="D217" s="230">
        <v>40.8</v>
      </c>
      <c r="E217" s="230">
        <v>30</v>
      </c>
      <c r="F217" s="230">
        <v>51</v>
      </c>
    </row>
    <row r="218" spans="1:6" ht="141.75" outlineLevel="5">
      <c r="A218" s="233" t="s">
        <v>551</v>
      </c>
      <c r="B218" s="231" t="s">
        <v>550</v>
      </c>
      <c r="C218" s="231" t="s">
        <v>242</v>
      </c>
      <c r="D218" s="230">
        <f>SUM(D219)</f>
        <v>28</v>
      </c>
      <c r="E218" s="230">
        <f>SUM(E219)</f>
        <v>20</v>
      </c>
      <c r="F218" s="230">
        <f>SUM(F219)</f>
        <v>35</v>
      </c>
    </row>
    <row r="219" spans="1:6" ht="31.5" customHeight="1" outlineLevel="6">
      <c r="A219" s="233" t="s">
        <v>370</v>
      </c>
      <c r="B219" s="231" t="s">
        <v>550</v>
      </c>
      <c r="C219" s="231" t="s">
        <v>369</v>
      </c>
      <c r="D219" s="230">
        <v>28</v>
      </c>
      <c r="E219" s="230">
        <v>20</v>
      </c>
      <c r="F219" s="230">
        <v>35</v>
      </c>
    </row>
    <row r="220" spans="1:6" ht="173.25" customHeight="1" outlineLevel="5">
      <c r="A220" s="233" t="s">
        <v>549</v>
      </c>
      <c r="B220" s="231" t="s">
        <v>548</v>
      </c>
      <c r="C220" s="231" t="s">
        <v>242</v>
      </c>
      <c r="D220" s="230">
        <f>SUM(D221)</f>
        <v>15</v>
      </c>
      <c r="E220" s="230">
        <f>SUM(E221)</f>
        <v>10</v>
      </c>
      <c r="F220" s="230">
        <f>SUM(F221)</f>
        <v>17</v>
      </c>
    </row>
    <row r="221" spans="1:6" ht="33" customHeight="1" outlineLevel="6">
      <c r="A221" s="233" t="s">
        <v>370</v>
      </c>
      <c r="B221" s="231" t="s">
        <v>548</v>
      </c>
      <c r="C221" s="231" t="s">
        <v>369</v>
      </c>
      <c r="D221" s="230">
        <v>15</v>
      </c>
      <c r="E221" s="230">
        <v>10</v>
      </c>
      <c r="F221" s="230">
        <v>17</v>
      </c>
    </row>
    <row r="222" spans="1:6" ht="140.25" customHeight="1" outlineLevel="5">
      <c r="A222" s="233" t="s">
        <v>547</v>
      </c>
      <c r="B222" s="231" t="s">
        <v>546</v>
      </c>
      <c r="C222" s="231" t="s">
        <v>242</v>
      </c>
      <c r="D222" s="230">
        <f>SUM(D223)</f>
        <v>8</v>
      </c>
      <c r="E222" s="230">
        <f>SUM(E223)</f>
        <v>6</v>
      </c>
      <c r="F222" s="230">
        <f>SUM(F223)</f>
        <v>10</v>
      </c>
    </row>
    <row r="223" spans="1:6" ht="31.5" customHeight="1" outlineLevel="6">
      <c r="A223" s="233" t="s">
        <v>370</v>
      </c>
      <c r="B223" s="231" t="s">
        <v>546</v>
      </c>
      <c r="C223" s="231" t="s">
        <v>369</v>
      </c>
      <c r="D223" s="230">
        <v>8</v>
      </c>
      <c r="E223" s="230">
        <v>6</v>
      </c>
      <c r="F223" s="230">
        <v>10</v>
      </c>
    </row>
    <row r="224" spans="1:6" ht="160.5" customHeight="1" outlineLevel="5">
      <c r="A224" s="233" t="s">
        <v>545</v>
      </c>
      <c r="B224" s="231" t="s">
        <v>544</v>
      </c>
      <c r="C224" s="231" t="s">
        <v>242</v>
      </c>
      <c r="D224" s="230">
        <f>SUM(D225)</f>
        <v>17</v>
      </c>
      <c r="E224" s="230">
        <f>SUM(E225)</f>
        <v>12</v>
      </c>
      <c r="F224" s="230">
        <f>SUM(F225)</f>
        <v>20</v>
      </c>
    </row>
    <row r="225" spans="1:6" ht="31.5" customHeight="1" outlineLevel="6">
      <c r="A225" s="233" t="s">
        <v>370</v>
      </c>
      <c r="B225" s="231" t="s">
        <v>544</v>
      </c>
      <c r="C225" s="231" t="s">
        <v>369</v>
      </c>
      <c r="D225" s="230">
        <v>17</v>
      </c>
      <c r="E225" s="230">
        <v>12</v>
      </c>
      <c r="F225" s="230">
        <v>20</v>
      </c>
    </row>
    <row r="226" spans="1:6" ht="189" outlineLevel="5">
      <c r="A226" s="233" t="s">
        <v>543</v>
      </c>
      <c r="B226" s="231" t="s">
        <v>542</v>
      </c>
      <c r="C226" s="231" t="s">
        <v>242</v>
      </c>
      <c r="D226" s="230">
        <f>SUM(D227)</f>
        <v>1</v>
      </c>
      <c r="E226" s="230">
        <f>SUM(E227)</f>
        <v>1</v>
      </c>
      <c r="F226" s="230">
        <f>SUM(F227)</f>
        <v>2</v>
      </c>
    </row>
    <row r="227" spans="1:6" ht="27" customHeight="1" outlineLevel="6">
      <c r="A227" s="233" t="s">
        <v>370</v>
      </c>
      <c r="B227" s="231" t="s">
        <v>542</v>
      </c>
      <c r="C227" s="231" t="s">
        <v>369</v>
      </c>
      <c r="D227" s="230">
        <v>1</v>
      </c>
      <c r="E227" s="230">
        <v>1</v>
      </c>
      <c r="F227" s="230">
        <v>2</v>
      </c>
    </row>
    <row r="228" spans="1:6" ht="156" customHeight="1" outlineLevel="5">
      <c r="A228" s="233" t="s">
        <v>541</v>
      </c>
      <c r="B228" s="231" t="s">
        <v>540</v>
      </c>
      <c r="C228" s="231" t="s">
        <v>242</v>
      </c>
      <c r="D228" s="230">
        <f>SUM(D229)</f>
        <v>1</v>
      </c>
      <c r="E228" s="230">
        <f>SUM(E229)</f>
        <v>1</v>
      </c>
      <c r="F228" s="230">
        <f>SUM(F229)</f>
        <v>1</v>
      </c>
    </row>
    <row r="229" spans="1:6" ht="33.75" customHeight="1" outlineLevel="6">
      <c r="A229" s="233" t="s">
        <v>370</v>
      </c>
      <c r="B229" s="231" t="s">
        <v>540</v>
      </c>
      <c r="C229" s="231" t="s">
        <v>369</v>
      </c>
      <c r="D229" s="230">
        <v>1</v>
      </c>
      <c r="E229" s="230">
        <v>1</v>
      </c>
      <c r="F229" s="230">
        <v>1</v>
      </c>
    </row>
    <row r="230" spans="1:6" ht="31.5" outlineLevel="2">
      <c r="A230" s="233" t="s">
        <v>373</v>
      </c>
      <c r="B230" s="231" t="s">
        <v>539</v>
      </c>
      <c r="C230" s="231" t="s">
        <v>242</v>
      </c>
      <c r="D230" s="230">
        <f>SUM(D231)</f>
        <v>383.8</v>
      </c>
      <c r="E230" s="230">
        <f>SUM(E231)</f>
        <v>386.8</v>
      </c>
      <c r="F230" s="230">
        <f>SUM(F231)</f>
        <v>386.8</v>
      </c>
    </row>
    <row r="231" spans="1:6" ht="156.75" customHeight="1" outlineLevel="5">
      <c r="A231" s="232" t="s">
        <v>538</v>
      </c>
      <c r="B231" s="231" t="s">
        <v>537</v>
      </c>
      <c r="C231" s="231" t="s">
        <v>242</v>
      </c>
      <c r="D231" s="230">
        <f>SUM(D232:D233)</f>
        <v>383.8</v>
      </c>
      <c r="E231" s="230">
        <f>SUM(E232:E233)</f>
        <v>386.8</v>
      </c>
      <c r="F231" s="230">
        <f>SUM(F232:F233)</f>
        <v>386.8</v>
      </c>
    </row>
    <row r="232" spans="1:6" ht="94.5" outlineLevel="6">
      <c r="A232" s="233" t="s">
        <v>429</v>
      </c>
      <c r="B232" s="231" t="s">
        <v>537</v>
      </c>
      <c r="C232" s="231" t="s">
        <v>428</v>
      </c>
      <c r="D232" s="230">
        <v>304.1</v>
      </c>
      <c r="E232" s="230">
        <v>304.6</v>
      </c>
      <c r="F232" s="230">
        <v>304.6</v>
      </c>
    </row>
    <row r="233" spans="1:6" ht="33" customHeight="1" outlineLevel="6">
      <c r="A233" s="233" t="s">
        <v>370</v>
      </c>
      <c r="B233" s="231" t="s">
        <v>537</v>
      </c>
      <c r="C233" s="231" t="s">
        <v>369</v>
      </c>
      <c r="D233" s="230">
        <v>79.7</v>
      </c>
      <c r="E233" s="230">
        <v>82.2</v>
      </c>
      <c r="F233" s="230">
        <v>82.2</v>
      </c>
    </row>
    <row r="234" spans="1:6" ht="142.5" customHeight="1" outlineLevel="1">
      <c r="A234" s="237" t="s">
        <v>536</v>
      </c>
      <c r="B234" s="235" t="s">
        <v>535</v>
      </c>
      <c r="C234" s="235" t="s">
        <v>242</v>
      </c>
      <c r="D234" s="234">
        <f>SUM(D235,D237,D239)</f>
        <v>14.7</v>
      </c>
      <c r="E234" s="234">
        <f>SUM(E235,E237,E239)</f>
        <v>20.3</v>
      </c>
      <c r="F234" s="234">
        <f>SUM(F235,F237,F239)</f>
        <v>33.2</v>
      </c>
    </row>
    <row r="235" spans="1:6" ht="173.25" outlineLevel="5">
      <c r="A235" s="233" t="s">
        <v>534</v>
      </c>
      <c r="B235" s="231" t="s">
        <v>533</v>
      </c>
      <c r="C235" s="231" t="s">
        <v>242</v>
      </c>
      <c r="D235" s="230">
        <f>SUM(D236)</f>
        <v>0</v>
      </c>
      <c r="E235" s="230">
        <f>SUM(E236)</f>
        <v>4</v>
      </c>
      <c r="F235" s="230">
        <f>SUM(F236)</f>
        <v>6</v>
      </c>
    </row>
    <row r="236" spans="1:6" ht="30.75" customHeight="1" outlineLevel="6">
      <c r="A236" s="233" t="s">
        <v>370</v>
      </c>
      <c r="B236" s="231" t="s">
        <v>533</v>
      </c>
      <c r="C236" s="231" t="s">
        <v>369</v>
      </c>
      <c r="D236" s="230"/>
      <c r="E236" s="230">
        <v>4</v>
      </c>
      <c r="F236" s="230">
        <v>6</v>
      </c>
    </row>
    <row r="237" spans="1:6" ht="186.75" customHeight="1" outlineLevel="4">
      <c r="A237" s="233" t="s">
        <v>532</v>
      </c>
      <c r="B237" s="231" t="s">
        <v>531</v>
      </c>
      <c r="C237" s="231" t="s">
        <v>242</v>
      </c>
      <c r="D237" s="230">
        <f>SUM(D238)</f>
        <v>14.7</v>
      </c>
      <c r="E237" s="230">
        <f>SUM(E238)</f>
        <v>15</v>
      </c>
      <c r="F237" s="230">
        <f>SUM(F238)</f>
        <v>22</v>
      </c>
    </row>
    <row r="238" spans="1:6" ht="33" customHeight="1" outlineLevel="6">
      <c r="A238" s="233" t="s">
        <v>370</v>
      </c>
      <c r="B238" s="231" t="s">
        <v>531</v>
      </c>
      <c r="C238" s="231" t="s">
        <v>369</v>
      </c>
      <c r="D238" s="230">
        <v>14.7</v>
      </c>
      <c r="E238" s="230">
        <v>15</v>
      </c>
      <c r="F238" s="230">
        <v>22</v>
      </c>
    </row>
    <row r="239" spans="1:6" ht="216.75" customHeight="1" outlineLevel="5">
      <c r="A239" s="233" t="s">
        <v>530</v>
      </c>
      <c r="B239" s="231" t="s">
        <v>529</v>
      </c>
      <c r="C239" s="231" t="s">
        <v>242</v>
      </c>
      <c r="D239" s="230">
        <f>SUM(D240)</f>
        <v>0</v>
      </c>
      <c r="E239" s="230">
        <f>SUM(E240)</f>
        <v>1.3</v>
      </c>
      <c r="F239" s="230">
        <f>SUM(F240)</f>
        <v>5.2</v>
      </c>
    </row>
    <row r="240" spans="1:6" ht="33" customHeight="1" outlineLevel="6">
      <c r="A240" s="233" t="s">
        <v>370</v>
      </c>
      <c r="B240" s="231" t="s">
        <v>529</v>
      </c>
      <c r="C240" s="231" t="s">
        <v>369</v>
      </c>
      <c r="D240" s="230"/>
      <c r="E240" s="230">
        <v>1.3</v>
      </c>
      <c r="F240" s="230">
        <v>5.2</v>
      </c>
    </row>
    <row r="241" spans="1:6" ht="129" outlineLevel="1">
      <c r="A241" s="237" t="s">
        <v>528</v>
      </c>
      <c r="B241" s="235" t="s">
        <v>527</v>
      </c>
      <c r="C241" s="235" t="s">
        <v>242</v>
      </c>
      <c r="D241" s="234">
        <f>SUM(D242,D245)</f>
        <v>93.5</v>
      </c>
      <c r="E241" s="234">
        <f>SUM(E242,E245)</f>
        <v>74</v>
      </c>
      <c r="F241" s="234">
        <f>SUM(F242,F245)</f>
        <v>74</v>
      </c>
    </row>
    <row r="242" spans="1:6" ht="189.75" customHeight="1" outlineLevel="5">
      <c r="A242" s="233" t="s">
        <v>526</v>
      </c>
      <c r="B242" s="231" t="s">
        <v>525</v>
      </c>
      <c r="C242" s="231" t="s">
        <v>242</v>
      </c>
      <c r="D242" s="230">
        <f>SUM(D243:D244)</f>
        <v>73.5</v>
      </c>
      <c r="E242" s="230">
        <f>SUM(E243:E244)</f>
        <v>54</v>
      </c>
      <c r="F242" s="230">
        <f>SUM(F243:F244)</f>
        <v>54</v>
      </c>
    </row>
    <row r="243" spans="1:6" ht="31.5" outlineLevel="6">
      <c r="A243" s="233" t="s">
        <v>461</v>
      </c>
      <c r="B243" s="231" t="s">
        <v>525</v>
      </c>
      <c r="C243" s="231" t="s">
        <v>459</v>
      </c>
      <c r="D243" s="230">
        <v>63</v>
      </c>
      <c r="E243" s="230">
        <v>54</v>
      </c>
      <c r="F243" s="230">
        <v>54</v>
      </c>
    </row>
    <row r="244" spans="1:6" ht="63" outlineLevel="6">
      <c r="A244" s="232" t="s">
        <v>368</v>
      </c>
      <c r="B244" s="231" t="s">
        <v>525</v>
      </c>
      <c r="C244" s="231" t="s">
        <v>366</v>
      </c>
      <c r="D244" s="230">
        <v>10.5</v>
      </c>
      <c r="E244" s="230"/>
      <c r="F244" s="230"/>
    </row>
    <row r="245" spans="1:6" ht="189.75" customHeight="1" outlineLevel="5">
      <c r="A245" s="233" t="s">
        <v>524</v>
      </c>
      <c r="B245" s="231" t="s">
        <v>523</v>
      </c>
      <c r="C245" s="231" t="s">
        <v>242</v>
      </c>
      <c r="D245" s="230">
        <f>SUM(D246)</f>
        <v>20</v>
      </c>
      <c r="E245" s="230">
        <f>SUM(E246)</f>
        <v>20</v>
      </c>
      <c r="F245" s="230">
        <f>SUM(F246)</f>
        <v>20</v>
      </c>
    </row>
    <row r="246" spans="1:6" ht="31.5" outlineLevel="6">
      <c r="A246" s="233" t="s">
        <v>461</v>
      </c>
      <c r="B246" s="231" t="s">
        <v>523</v>
      </c>
      <c r="C246" s="231" t="s">
        <v>459</v>
      </c>
      <c r="D246" s="230">
        <v>20</v>
      </c>
      <c r="E246" s="230">
        <v>20</v>
      </c>
      <c r="F246" s="230">
        <v>20</v>
      </c>
    </row>
    <row r="247" spans="1:6" ht="63">
      <c r="A247" s="237" t="s">
        <v>522</v>
      </c>
      <c r="B247" s="235" t="s">
        <v>521</v>
      </c>
      <c r="C247" s="235" t="s">
        <v>242</v>
      </c>
      <c r="D247" s="234">
        <v>45</v>
      </c>
      <c r="E247" s="234">
        <v>45</v>
      </c>
      <c r="F247" s="234">
        <v>45</v>
      </c>
    </row>
    <row r="248" spans="1:6" ht="110.25" outlineLevel="1">
      <c r="A248" s="237" t="s">
        <v>520</v>
      </c>
      <c r="B248" s="235" t="s">
        <v>519</v>
      </c>
      <c r="C248" s="235" t="s">
        <v>242</v>
      </c>
      <c r="D248" s="234">
        <f>SUM(D249,D251,D253,D255)</f>
        <v>45</v>
      </c>
      <c r="E248" s="234">
        <f>SUM(E249,E251,E253,E255)</f>
        <v>45</v>
      </c>
      <c r="F248" s="234">
        <f>SUM(F249,F251,F253,F255)</f>
        <v>45</v>
      </c>
    </row>
    <row r="249" spans="1:6" ht="173.25" outlineLevel="5">
      <c r="A249" s="233" t="s">
        <v>518</v>
      </c>
      <c r="B249" s="231" t="s">
        <v>517</v>
      </c>
      <c r="C249" s="231" t="s">
        <v>242</v>
      </c>
      <c r="D249" s="230">
        <f>SUM(D250)</f>
        <v>5</v>
      </c>
      <c r="E249" s="230">
        <f>SUM(E250)</f>
        <v>5</v>
      </c>
      <c r="F249" s="230">
        <f>SUM(F250)</f>
        <v>5</v>
      </c>
    </row>
    <row r="250" spans="1:6" ht="33" customHeight="1" outlineLevel="6">
      <c r="A250" s="233" t="s">
        <v>370</v>
      </c>
      <c r="B250" s="231" t="s">
        <v>517</v>
      </c>
      <c r="C250" s="231" t="s">
        <v>369</v>
      </c>
      <c r="D250" s="230">
        <v>5</v>
      </c>
      <c r="E250" s="230">
        <v>5</v>
      </c>
      <c r="F250" s="230">
        <v>5</v>
      </c>
    </row>
    <row r="251" spans="1:6" ht="157.5" outlineLevel="5">
      <c r="A251" s="233" t="s">
        <v>516</v>
      </c>
      <c r="B251" s="231" t="s">
        <v>515</v>
      </c>
      <c r="C251" s="231" t="s">
        <v>242</v>
      </c>
      <c r="D251" s="230">
        <f>SUM(D252)</f>
        <v>10</v>
      </c>
      <c r="E251" s="230">
        <f>SUM(E252)</f>
        <v>10</v>
      </c>
      <c r="F251" s="230">
        <f>SUM(F252)</f>
        <v>10</v>
      </c>
    </row>
    <row r="252" spans="1:6" ht="32.25" customHeight="1" outlineLevel="6">
      <c r="A252" s="233" t="s">
        <v>370</v>
      </c>
      <c r="B252" s="231" t="s">
        <v>515</v>
      </c>
      <c r="C252" s="231" t="s">
        <v>369</v>
      </c>
      <c r="D252" s="230">
        <v>10</v>
      </c>
      <c r="E252" s="230">
        <v>10</v>
      </c>
      <c r="F252" s="230">
        <v>10</v>
      </c>
    </row>
    <row r="253" spans="1:6" ht="189" customHeight="1" outlineLevel="5">
      <c r="A253" s="233" t="s">
        <v>514</v>
      </c>
      <c r="B253" s="231" t="s">
        <v>513</v>
      </c>
      <c r="C253" s="231" t="s">
        <v>242</v>
      </c>
      <c r="D253" s="230">
        <f>SUM(D254)</f>
        <v>10</v>
      </c>
      <c r="E253" s="230">
        <f>SUM(E254)</f>
        <v>10</v>
      </c>
      <c r="F253" s="230">
        <f>SUM(F254)</f>
        <v>10</v>
      </c>
    </row>
    <row r="254" spans="1:6" ht="15.75" outlineLevel="6">
      <c r="A254" s="233" t="s">
        <v>405</v>
      </c>
      <c r="B254" s="231" t="s">
        <v>513</v>
      </c>
      <c r="C254" s="231" t="s">
        <v>403</v>
      </c>
      <c r="D254" s="230">
        <v>10</v>
      </c>
      <c r="E254" s="230">
        <v>10</v>
      </c>
      <c r="F254" s="230">
        <v>10</v>
      </c>
    </row>
    <row r="255" spans="1:6" ht="189" outlineLevel="5">
      <c r="A255" s="233" t="s">
        <v>512</v>
      </c>
      <c r="B255" s="231" t="s">
        <v>511</v>
      </c>
      <c r="C255" s="231" t="s">
        <v>242</v>
      </c>
      <c r="D255" s="230">
        <f>SUM(D256)</f>
        <v>20</v>
      </c>
      <c r="E255" s="230">
        <f>SUM(E256)</f>
        <v>20</v>
      </c>
      <c r="F255" s="230">
        <f>SUM(F256)</f>
        <v>20</v>
      </c>
    </row>
    <row r="256" spans="1:6" ht="15.75" outlineLevel="6">
      <c r="A256" s="233" t="s">
        <v>405</v>
      </c>
      <c r="B256" s="231" t="s">
        <v>511</v>
      </c>
      <c r="C256" s="231" t="s">
        <v>403</v>
      </c>
      <c r="D256" s="230">
        <v>20</v>
      </c>
      <c r="E256" s="230">
        <v>20</v>
      </c>
      <c r="F256" s="230">
        <v>20</v>
      </c>
    </row>
    <row r="257" spans="1:6" ht="63">
      <c r="A257" s="237" t="s">
        <v>510</v>
      </c>
      <c r="B257" s="235" t="s">
        <v>509</v>
      </c>
      <c r="C257" s="235" t="s">
        <v>242</v>
      </c>
      <c r="D257" s="242">
        <f>SUM(D258,D270)</f>
        <v>33094.289000000004</v>
      </c>
      <c r="E257" s="234">
        <f>SUM(E258,E270)</f>
        <v>7137.6</v>
      </c>
      <c r="F257" s="234">
        <f>SUM(F258,F270)</f>
        <v>7747.8</v>
      </c>
    </row>
    <row r="258" spans="1:6" ht="110.25" outlineLevel="1">
      <c r="A258" s="237" t="s">
        <v>508</v>
      </c>
      <c r="B258" s="235" t="s">
        <v>507</v>
      </c>
      <c r="C258" s="235" t="s">
        <v>242</v>
      </c>
      <c r="D258" s="242">
        <f>SUM(D259,D261,D263,D265)</f>
        <v>31894.289</v>
      </c>
      <c r="E258" s="234">
        <f>SUM(E259,E261,E263,E265)</f>
        <v>6137.6</v>
      </c>
      <c r="F258" s="234">
        <f>SUM(F259,F261,F263,F265)</f>
        <v>6747.8</v>
      </c>
    </row>
    <row r="259" spans="1:6" ht="142.5" customHeight="1" outlineLevel="5">
      <c r="A259" s="233" t="s">
        <v>506</v>
      </c>
      <c r="B259" s="231" t="s">
        <v>505</v>
      </c>
      <c r="C259" s="231" t="s">
        <v>242</v>
      </c>
      <c r="D259" s="241">
        <f>SUM(D260)</f>
        <v>630.5289</v>
      </c>
      <c r="E259" s="230">
        <f>SUM(E260)</f>
        <v>0</v>
      </c>
      <c r="F259" s="230">
        <f>SUM(F260)</f>
        <v>0</v>
      </c>
    </row>
    <row r="260" spans="1:6" ht="33" customHeight="1" outlineLevel="6">
      <c r="A260" s="233" t="s">
        <v>370</v>
      </c>
      <c r="B260" s="231" t="s">
        <v>505</v>
      </c>
      <c r="C260" s="231" t="s">
        <v>369</v>
      </c>
      <c r="D260" s="241">
        <v>630.5289</v>
      </c>
      <c r="E260" s="230">
        <v>0</v>
      </c>
      <c r="F260" s="230">
        <v>0</v>
      </c>
    </row>
    <row r="261" spans="1:6" ht="126.75" customHeight="1" outlineLevel="5">
      <c r="A261" s="233" t="s">
        <v>504</v>
      </c>
      <c r="B261" s="231" t="s">
        <v>503</v>
      </c>
      <c r="C261" s="231" t="s">
        <v>242</v>
      </c>
      <c r="D261" s="230">
        <f>SUM(D262)</f>
        <v>3803.21</v>
      </c>
      <c r="E261" s="230">
        <f>SUM(E262)</f>
        <v>5337.6</v>
      </c>
      <c r="F261" s="230">
        <f>SUM(F262)</f>
        <v>5947.8</v>
      </c>
    </row>
    <row r="262" spans="1:6" ht="31.5" customHeight="1" outlineLevel="6">
      <c r="A262" s="233" t="s">
        <v>370</v>
      </c>
      <c r="B262" s="231" t="s">
        <v>503</v>
      </c>
      <c r="C262" s="231" t="s">
        <v>369</v>
      </c>
      <c r="D262" s="230">
        <v>3803.21</v>
      </c>
      <c r="E262" s="230">
        <v>5337.6</v>
      </c>
      <c r="F262" s="230">
        <v>5947.8</v>
      </c>
    </row>
    <row r="263" spans="1:6" ht="159.75" customHeight="1" outlineLevel="5">
      <c r="A263" s="233" t="s">
        <v>502</v>
      </c>
      <c r="B263" s="231" t="s">
        <v>501</v>
      </c>
      <c r="C263" s="231" t="s">
        <v>242</v>
      </c>
      <c r="D263" s="230">
        <f>SUM(D264)</f>
        <v>815</v>
      </c>
      <c r="E263" s="230">
        <f>SUM(E264)</f>
        <v>800</v>
      </c>
      <c r="F263" s="230">
        <f>SUM(F264)</f>
        <v>800</v>
      </c>
    </row>
    <row r="264" spans="1:6" ht="32.25" customHeight="1" outlineLevel="6">
      <c r="A264" s="233" t="s">
        <v>370</v>
      </c>
      <c r="B264" s="231" t="s">
        <v>501</v>
      </c>
      <c r="C264" s="231" t="s">
        <v>369</v>
      </c>
      <c r="D264" s="230">
        <v>815</v>
      </c>
      <c r="E264" s="230">
        <v>800</v>
      </c>
      <c r="F264" s="230">
        <v>800</v>
      </c>
    </row>
    <row r="265" spans="1:6" ht="32.25" customHeight="1" outlineLevel="6">
      <c r="A265" s="233" t="s">
        <v>373</v>
      </c>
      <c r="B265" s="231" t="s">
        <v>500</v>
      </c>
      <c r="C265" s="231" t="s">
        <v>242</v>
      </c>
      <c r="D265" s="241">
        <f>SUM(D266,D268)</f>
        <v>26645.5501</v>
      </c>
      <c r="E265" s="230">
        <f>SUM(E266,E268)</f>
        <v>0</v>
      </c>
      <c r="F265" s="230">
        <f>SUM(F266,F268)</f>
        <v>0</v>
      </c>
    </row>
    <row r="266" spans="1:6" ht="190.5" customHeight="1" outlineLevel="6">
      <c r="A266" s="232" t="s">
        <v>499</v>
      </c>
      <c r="B266" s="231" t="s">
        <v>498</v>
      </c>
      <c r="C266" s="231" t="s">
        <v>242</v>
      </c>
      <c r="D266" s="230">
        <f>SUM(D267)</f>
        <v>24397</v>
      </c>
      <c r="E266" s="230">
        <f>SUM(E267)</f>
        <v>0</v>
      </c>
      <c r="F266" s="230">
        <f>SUM(F267)</f>
        <v>0</v>
      </c>
    </row>
    <row r="267" spans="1:6" ht="32.25" customHeight="1" outlineLevel="6">
      <c r="A267" s="233" t="s">
        <v>370</v>
      </c>
      <c r="B267" s="231" t="s">
        <v>498</v>
      </c>
      <c r="C267" s="231" t="s">
        <v>369</v>
      </c>
      <c r="D267" s="230">
        <v>24397</v>
      </c>
      <c r="E267" s="230"/>
      <c r="F267" s="230"/>
    </row>
    <row r="268" spans="1:6" ht="156" customHeight="1" outlineLevel="6">
      <c r="A268" s="233" t="s">
        <v>497</v>
      </c>
      <c r="B268" s="231" t="s">
        <v>496</v>
      </c>
      <c r="C268" s="231" t="s">
        <v>242</v>
      </c>
      <c r="D268" s="241">
        <f>SUM(D269)</f>
        <v>2248.5501</v>
      </c>
      <c r="E268" s="230">
        <f>SUM(E269)</f>
        <v>0</v>
      </c>
      <c r="F268" s="230">
        <f>SUM(F269)</f>
        <v>0</v>
      </c>
    </row>
    <row r="269" spans="1:6" ht="32.25" customHeight="1" outlineLevel="6">
      <c r="A269" s="233" t="s">
        <v>370</v>
      </c>
      <c r="B269" s="231" t="s">
        <v>496</v>
      </c>
      <c r="C269" s="231" t="s">
        <v>369</v>
      </c>
      <c r="D269" s="241">
        <v>2248.5501</v>
      </c>
      <c r="E269" s="230"/>
      <c r="F269" s="230"/>
    </row>
    <row r="270" spans="1:6" ht="110.25" customHeight="1" outlineLevel="1">
      <c r="A270" s="237" t="s">
        <v>495</v>
      </c>
      <c r="B270" s="235" t="s">
        <v>494</v>
      </c>
      <c r="C270" s="235" t="s">
        <v>242</v>
      </c>
      <c r="D270" s="234">
        <f>SUM(D271)</f>
        <v>1200</v>
      </c>
      <c r="E270" s="234">
        <f>SUM(E271)</f>
        <v>1000</v>
      </c>
      <c r="F270" s="234">
        <f>SUM(F271)</f>
        <v>1000</v>
      </c>
    </row>
    <row r="271" spans="1:6" ht="186" customHeight="1" outlineLevel="5">
      <c r="A271" s="233" t="s">
        <v>493</v>
      </c>
      <c r="B271" s="231" t="s">
        <v>492</v>
      </c>
      <c r="C271" s="231" t="s">
        <v>242</v>
      </c>
      <c r="D271" s="230">
        <f>SUM(D272)</f>
        <v>1200</v>
      </c>
      <c r="E271" s="230">
        <f>SUM(E272)</f>
        <v>1000</v>
      </c>
      <c r="F271" s="230">
        <f>SUM(F272)</f>
        <v>1000</v>
      </c>
    </row>
    <row r="272" spans="1:6" ht="15.75" outlineLevel="6">
      <c r="A272" s="233" t="s">
        <v>405</v>
      </c>
      <c r="B272" s="231" t="s">
        <v>492</v>
      </c>
      <c r="C272" s="231" t="s">
        <v>403</v>
      </c>
      <c r="D272" s="230">
        <v>1200</v>
      </c>
      <c r="E272" s="230">
        <v>1000</v>
      </c>
      <c r="F272" s="230">
        <v>1000</v>
      </c>
    </row>
    <row r="273" spans="1:6" ht="78.75" customHeight="1">
      <c r="A273" s="237" t="s">
        <v>491</v>
      </c>
      <c r="B273" s="235" t="s">
        <v>490</v>
      </c>
      <c r="C273" s="235" t="s">
        <v>242</v>
      </c>
      <c r="D273" s="234">
        <f>SUM(D274)</f>
        <v>1698.8000000000002</v>
      </c>
      <c r="E273" s="234">
        <f>SUM(E274)</f>
        <v>1642.5</v>
      </c>
      <c r="F273" s="234">
        <f>SUM(F274)</f>
        <v>1677.8</v>
      </c>
    </row>
    <row r="274" spans="1:6" ht="158.25" customHeight="1" outlineLevel="1">
      <c r="A274" s="237" t="s">
        <v>489</v>
      </c>
      <c r="B274" s="235" t="s">
        <v>488</v>
      </c>
      <c r="C274" s="235" t="s">
        <v>242</v>
      </c>
      <c r="D274" s="234">
        <f>SUM(D275)</f>
        <v>1698.8000000000002</v>
      </c>
      <c r="E274" s="234">
        <f>SUM(E275)</f>
        <v>1642.5</v>
      </c>
      <c r="F274" s="234">
        <f>SUM(F275)</f>
        <v>1677.8</v>
      </c>
    </row>
    <row r="275" spans="1:6" ht="189.75" customHeight="1" outlineLevel="5">
      <c r="A275" s="233" t="s">
        <v>487</v>
      </c>
      <c r="B275" s="231" t="s">
        <v>486</v>
      </c>
      <c r="C275" s="231" t="s">
        <v>242</v>
      </c>
      <c r="D275" s="230">
        <f>SUM(D276:D278)</f>
        <v>1698.8000000000002</v>
      </c>
      <c r="E275" s="230">
        <f>SUM(E276:E278)</f>
        <v>1642.5</v>
      </c>
      <c r="F275" s="230">
        <f>SUM(F276:F278)</f>
        <v>1677.8</v>
      </c>
    </row>
    <row r="276" spans="1:6" ht="94.5" outlineLevel="6">
      <c r="A276" s="233" t="s">
        <v>429</v>
      </c>
      <c r="B276" s="231" t="s">
        <v>486</v>
      </c>
      <c r="C276" s="231" t="s">
        <v>428</v>
      </c>
      <c r="D276" s="230">
        <v>1577.9</v>
      </c>
      <c r="E276" s="230">
        <v>1516</v>
      </c>
      <c r="F276" s="230">
        <v>1516</v>
      </c>
    </row>
    <row r="277" spans="1:6" ht="33" customHeight="1" outlineLevel="6">
      <c r="A277" s="233" t="s">
        <v>370</v>
      </c>
      <c r="B277" s="231" t="s">
        <v>486</v>
      </c>
      <c r="C277" s="231" t="s">
        <v>369</v>
      </c>
      <c r="D277" s="230">
        <v>118.9</v>
      </c>
      <c r="E277" s="230">
        <v>124.5</v>
      </c>
      <c r="F277" s="230">
        <v>159.8</v>
      </c>
    </row>
    <row r="278" spans="1:6" ht="15.75" outlineLevel="6">
      <c r="A278" s="233" t="s">
        <v>405</v>
      </c>
      <c r="B278" s="231" t="s">
        <v>486</v>
      </c>
      <c r="C278" s="231" t="s">
        <v>403</v>
      </c>
      <c r="D278" s="230">
        <v>2</v>
      </c>
      <c r="E278" s="230">
        <v>2</v>
      </c>
      <c r="F278" s="230">
        <v>2</v>
      </c>
    </row>
    <row r="279" spans="1:6" ht="94.5">
      <c r="A279" s="237" t="s">
        <v>485</v>
      </c>
      <c r="B279" s="235" t="s">
        <v>484</v>
      </c>
      <c r="C279" s="235" t="s">
        <v>242</v>
      </c>
      <c r="D279" s="234">
        <f>SUM(D280,D283)</f>
        <v>3734.7</v>
      </c>
      <c r="E279" s="234">
        <f>SUM(E280,E283)</f>
        <v>3804.5</v>
      </c>
      <c r="F279" s="234">
        <f>SUM(F280,F283)</f>
        <v>3901.6</v>
      </c>
    </row>
    <row r="280" spans="1:6" ht="157.5" outlineLevel="1">
      <c r="A280" s="237" t="s">
        <v>483</v>
      </c>
      <c r="B280" s="235" t="s">
        <v>482</v>
      </c>
      <c r="C280" s="235" t="s">
        <v>242</v>
      </c>
      <c r="D280" s="234">
        <f>SUM(D281)</f>
        <v>63</v>
      </c>
      <c r="E280" s="234">
        <f>SUM(E281)</f>
        <v>200</v>
      </c>
      <c r="F280" s="234">
        <f>SUM(F281)</f>
        <v>200</v>
      </c>
    </row>
    <row r="281" spans="1:6" ht="174" customHeight="1" outlineLevel="5">
      <c r="A281" s="233" t="s">
        <v>481</v>
      </c>
      <c r="B281" s="231" t="s">
        <v>480</v>
      </c>
      <c r="C281" s="231" t="s">
        <v>242</v>
      </c>
      <c r="D281" s="230">
        <f>SUM(D282)</f>
        <v>63</v>
      </c>
      <c r="E281" s="230">
        <f>SUM(E282)</f>
        <v>200</v>
      </c>
      <c r="F281" s="230">
        <f>SUM(F282)</f>
        <v>200</v>
      </c>
    </row>
    <row r="282" spans="1:6" ht="15.75" outlineLevel="6">
      <c r="A282" s="233" t="s">
        <v>405</v>
      </c>
      <c r="B282" s="231" t="s">
        <v>480</v>
      </c>
      <c r="C282" s="231" t="s">
        <v>403</v>
      </c>
      <c r="D282" s="230">
        <v>63</v>
      </c>
      <c r="E282" s="230">
        <v>200</v>
      </c>
      <c r="F282" s="230">
        <v>200</v>
      </c>
    </row>
    <row r="283" spans="1:6" ht="157.5" outlineLevel="1">
      <c r="A283" s="237" t="s">
        <v>479</v>
      </c>
      <c r="B283" s="235" t="s">
        <v>478</v>
      </c>
      <c r="C283" s="235" t="s">
        <v>242</v>
      </c>
      <c r="D283" s="234">
        <v>3671.7</v>
      </c>
      <c r="E283" s="234">
        <v>3604.5</v>
      </c>
      <c r="F283" s="234">
        <v>3701.6</v>
      </c>
    </row>
    <row r="284" spans="1:6" ht="185.25" customHeight="1" outlineLevel="5">
      <c r="A284" s="233" t="s">
        <v>477</v>
      </c>
      <c r="B284" s="231" t="s">
        <v>476</v>
      </c>
      <c r="C284" s="231" t="s">
        <v>242</v>
      </c>
      <c r="D284" s="230">
        <f>SUM(D285:D287)</f>
        <v>3671.7</v>
      </c>
      <c r="E284" s="230">
        <f>SUM(E285:E287)</f>
        <v>3604.5</v>
      </c>
      <c r="F284" s="230">
        <f>SUM(F285:F287)</f>
        <v>3701.6</v>
      </c>
    </row>
    <row r="285" spans="1:6" ht="94.5" outlineLevel="6">
      <c r="A285" s="233" t="s">
        <v>429</v>
      </c>
      <c r="B285" s="231" t="s">
        <v>476</v>
      </c>
      <c r="C285" s="231" t="s">
        <v>428</v>
      </c>
      <c r="D285" s="230">
        <v>3354.5</v>
      </c>
      <c r="E285" s="230">
        <v>3351.5</v>
      </c>
      <c r="F285" s="230">
        <v>3354.5</v>
      </c>
    </row>
    <row r="286" spans="1:6" ht="33" customHeight="1" outlineLevel="6">
      <c r="A286" s="233" t="s">
        <v>370</v>
      </c>
      <c r="B286" s="231" t="s">
        <v>476</v>
      </c>
      <c r="C286" s="231" t="s">
        <v>369</v>
      </c>
      <c r="D286" s="230">
        <v>315.2</v>
      </c>
      <c r="E286" s="230">
        <v>251</v>
      </c>
      <c r="F286" s="230">
        <v>345.1</v>
      </c>
    </row>
    <row r="287" spans="1:6" ht="15.75" outlineLevel="6">
      <c r="A287" s="233" t="s">
        <v>405</v>
      </c>
      <c r="B287" s="231" t="s">
        <v>476</v>
      </c>
      <c r="C287" s="231" t="s">
        <v>403</v>
      </c>
      <c r="D287" s="230">
        <v>2</v>
      </c>
      <c r="E287" s="230">
        <v>2</v>
      </c>
      <c r="F287" s="230">
        <v>2</v>
      </c>
    </row>
    <row r="288" spans="1:6" ht="63">
      <c r="A288" s="237" t="s">
        <v>475</v>
      </c>
      <c r="B288" s="235" t="s">
        <v>474</v>
      </c>
      <c r="C288" s="235" t="s">
        <v>242</v>
      </c>
      <c r="D288" s="239">
        <f>SUM(D289,D297,D300,D309,D316,D321)</f>
        <v>18683.700650000002</v>
      </c>
      <c r="E288" s="234">
        <f>SUM(E289,E297,E300,E309,E316,E321)</f>
        <v>17772.4</v>
      </c>
      <c r="F288" s="234">
        <f>SUM(F289,F297,F300,F309,F316,F321)</f>
        <v>19127</v>
      </c>
    </row>
    <row r="289" spans="1:6" ht="94.5" outlineLevel="1">
      <c r="A289" s="237" t="s">
        <v>473</v>
      </c>
      <c r="B289" s="235" t="s">
        <v>472</v>
      </c>
      <c r="C289" s="235" t="s">
        <v>242</v>
      </c>
      <c r="D289" s="234">
        <f>SUM(D290,D292,D295)</f>
        <v>87.7</v>
      </c>
      <c r="E289" s="234">
        <f>SUM(E290,E295)</f>
        <v>78</v>
      </c>
      <c r="F289" s="234">
        <f>SUM(F290,F295)</f>
        <v>78</v>
      </c>
    </row>
    <row r="290" spans="1:6" ht="144" customHeight="1" outlineLevel="5">
      <c r="A290" s="233" t="s">
        <v>471</v>
      </c>
      <c r="B290" s="231" t="s">
        <v>470</v>
      </c>
      <c r="C290" s="231" t="s">
        <v>242</v>
      </c>
      <c r="D290" s="230">
        <f>SUM(D291)</f>
        <v>40</v>
      </c>
      <c r="E290" s="230">
        <f>SUM(E291)</f>
        <v>60</v>
      </c>
      <c r="F290" s="230">
        <f>SUM(F291)</f>
        <v>60</v>
      </c>
    </row>
    <row r="291" spans="1:6" ht="31.5" customHeight="1" outlineLevel="6">
      <c r="A291" s="233" t="s">
        <v>370</v>
      </c>
      <c r="B291" s="231" t="s">
        <v>470</v>
      </c>
      <c r="C291" s="231" t="s">
        <v>369</v>
      </c>
      <c r="D291" s="230">
        <v>40</v>
      </c>
      <c r="E291" s="230">
        <v>60</v>
      </c>
      <c r="F291" s="230">
        <v>60</v>
      </c>
    </row>
    <row r="292" spans="1:6" ht="31.5" customHeight="1" outlineLevel="6">
      <c r="A292" s="233" t="s">
        <v>373</v>
      </c>
      <c r="B292" s="231" t="s">
        <v>469</v>
      </c>
      <c r="C292" s="231" t="s">
        <v>242</v>
      </c>
      <c r="D292" s="230">
        <f>SUM(D293)</f>
        <v>30</v>
      </c>
      <c r="E292" s="230">
        <f>SUM(E293)</f>
        <v>0</v>
      </c>
      <c r="F292" s="230">
        <f>SUM(F293)</f>
        <v>0</v>
      </c>
    </row>
    <row r="293" spans="1:6" ht="251.25" customHeight="1" outlineLevel="6">
      <c r="A293" s="232" t="s">
        <v>468</v>
      </c>
      <c r="B293" s="231" t="s">
        <v>467</v>
      </c>
      <c r="C293" s="231" t="s">
        <v>242</v>
      </c>
      <c r="D293" s="230">
        <f>SUM(D294)</f>
        <v>30</v>
      </c>
      <c r="E293" s="230">
        <f>SUM(E294)</f>
        <v>0</v>
      </c>
      <c r="F293" s="230">
        <f>SUM(F294)</f>
        <v>0</v>
      </c>
    </row>
    <row r="294" spans="1:6" ht="31.5" customHeight="1" outlineLevel="6">
      <c r="A294" s="233" t="s">
        <v>370</v>
      </c>
      <c r="B294" s="231" t="s">
        <v>467</v>
      </c>
      <c r="C294" s="231" t="s">
        <v>369</v>
      </c>
      <c r="D294" s="230">
        <v>30</v>
      </c>
      <c r="E294" s="230"/>
      <c r="F294" s="230"/>
    </row>
    <row r="295" spans="1:6" ht="124.5" customHeight="1" outlineLevel="5">
      <c r="A295" s="233" t="s">
        <v>466</v>
      </c>
      <c r="B295" s="231" t="s">
        <v>465</v>
      </c>
      <c r="C295" s="231" t="s">
        <v>242</v>
      </c>
      <c r="D295" s="230">
        <f>SUM(D296)</f>
        <v>17.7</v>
      </c>
      <c r="E295" s="230">
        <f>SUM(E296)</f>
        <v>18</v>
      </c>
      <c r="F295" s="230">
        <f>SUM(F296)</f>
        <v>18</v>
      </c>
    </row>
    <row r="296" spans="1:6" ht="17.25" customHeight="1" outlineLevel="6">
      <c r="A296" s="233" t="s">
        <v>405</v>
      </c>
      <c r="B296" s="231" t="s">
        <v>465</v>
      </c>
      <c r="C296" s="231" t="s">
        <v>403</v>
      </c>
      <c r="D296" s="230">
        <v>17.7</v>
      </c>
      <c r="E296" s="230">
        <v>18</v>
      </c>
      <c r="F296" s="230">
        <v>18</v>
      </c>
    </row>
    <row r="297" spans="1:6" ht="94.5" outlineLevel="1">
      <c r="A297" s="237" t="s">
        <v>464</v>
      </c>
      <c r="B297" s="235" t="s">
        <v>463</v>
      </c>
      <c r="C297" s="235" t="s">
        <v>242</v>
      </c>
      <c r="D297" s="234">
        <f>SUM(D298)</f>
        <v>652.5</v>
      </c>
      <c r="E297" s="234">
        <f>SUM(E298)</f>
        <v>692.5</v>
      </c>
      <c r="F297" s="234">
        <f>SUM(F298)</f>
        <v>692.5</v>
      </c>
    </row>
    <row r="298" spans="1:6" ht="156" customHeight="1" outlineLevel="5">
      <c r="A298" s="233" t="s">
        <v>462</v>
      </c>
      <c r="B298" s="231" t="s">
        <v>460</v>
      </c>
      <c r="C298" s="231" t="s">
        <v>242</v>
      </c>
      <c r="D298" s="230">
        <f>SUM(D299)</f>
        <v>652.5</v>
      </c>
      <c r="E298" s="230">
        <f>SUM(E299)</f>
        <v>692.5</v>
      </c>
      <c r="F298" s="230">
        <f>SUM(F299)</f>
        <v>692.5</v>
      </c>
    </row>
    <row r="299" spans="1:6" ht="31.5" outlineLevel="6">
      <c r="A299" s="233" t="s">
        <v>461</v>
      </c>
      <c r="B299" s="231" t="s">
        <v>460</v>
      </c>
      <c r="C299" s="231" t="s">
        <v>459</v>
      </c>
      <c r="D299" s="230">
        <v>652.5</v>
      </c>
      <c r="E299" s="230">
        <v>692.5</v>
      </c>
      <c r="F299" s="230">
        <v>692.5</v>
      </c>
    </row>
    <row r="300" spans="1:6" ht="110.25" outlineLevel="1">
      <c r="A300" s="237" t="s">
        <v>458</v>
      </c>
      <c r="B300" s="235" t="s">
        <v>457</v>
      </c>
      <c r="C300" s="235" t="s">
        <v>242</v>
      </c>
      <c r="D300" s="234">
        <f>SUM(D301,D303,D305,D307)</f>
        <v>382.7</v>
      </c>
      <c r="E300" s="234">
        <f>SUM(E301,E303,E305,E307)</f>
        <v>361.7</v>
      </c>
      <c r="F300" s="234">
        <f>SUM(F301,F303,F305,F307)</f>
        <v>567.9000000000001</v>
      </c>
    </row>
    <row r="301" spans="1:6" ht="199.5" customHeight="1" outlineLevel="4">
      <c r="A301" s="233" t="s">
        <v>456</v>
      </c>
      <c r="B301" s="231" t="s">
        <v>455</v>
      </c>
      <c r="C301" s="231" t="s">
        <v>242</v>
      </c>
      <c r="D301" s="230">
        <f>SUM(D302)</f>
        <v>284.7</v>
      </c>
      <c r="E301" s="230">
        <f>SUM(E302)</f>
        <v>208.7</v>
      </c>
      <c r="F301" s="230">
        <f>SUM(F302)</f>
        <v>355.1</v>
      </c>
    </row>
    <row r="302" spans="1:6" ht="33" customHeight="1" outlineLevel="6">
      <c r="A302" s="233" t="s">
        <v>370</v>
      </c>
      <c r="B302" s="231" t="s">
        <v>455</v>
      </c>
      <c r="C302" s="231" t="s">
        <v>369</v>
      </c>
      <c r="D302" s="230">
        <v>284.7</v>
      </c>
      <c r="E302" s="230">
        <v>208.7</v>
      </c>
      <c r="F302" s="230">
        <v>355.1</v>
      </c>
    </row>
    <row r="303" spans="1:6" ht="138" customHeight="1" outlineLevel="5">
      <c r="A303" s="233" t="s">
        <v>454</v>
      </c>
      <c r="B303" s="231" t="s">
        <v>453</v>
      </c>
      <c r="C303" s="231" t="s">
        <v>242</v>
      </c>
      <c r="D303" s="230">
        <f>SUM(D304)</f>
        <v>70</v>
      </c>
      <c r="E303" s="230">
        <f>SUM(E304)</f>
        <v>80</v>
      </c>
      <c r="F303" s="230">
        <f>SUM(F304)</f>
        <v>90</v>
      </c>
    </row>
    <row r="304" spans="1:6" ht="33" customHeight="1" outlineLevel="6">
      <c r="A304" s="233" t="s">
        <v>370</v>
      </c>
      <c r="B304" s="231" t="s">
        <v>453</v>
      </c>
      <c r="C304" s="231" t="s">
        <v>369</v>
      </c>
      <c r="D304" s="230">
        <v>70</v>
      </c>
      <c r="E304" s="230">
        <v>80</v>
      </c>
      <c r="F304" s="230">
        <v>90</v>
      </c>
    </row>
    <row r="305" spans="1:6" ht="124.5" customHeight="1" outlineLevel="5">
      <c r="A305" s="233" t="s">
        <v>452</v>
      </c>
      <c r="B305" s="231" t="s">
        <v>451</v>
      </c>
      <c r="C305" s="231" t="s">
        <v>242</v>
      </c>
      <c r="D305" s="230">
        <f>SUM(D306)</f>
        <v>28</v>
      </c>
      <c r="E305" s="230">
        <f>SUM(E306)</f>
        <v>7</v>
      </c>
      <c r="F305" s="230">
        <f>SUM(F306)</f>
        <v>56.8</v>
      </c>
    </row>
    <row r="306" spans="1:6" ht="33.75" customHeight="1" outlineLevel="6">
      <c r="A306" s="233" t="s">
        <v>370</v>
      </c>
      <c r="B306" s="231" t="s">
        <v>451</v>
      </c>
      <c r="C306" s="231" t="s">
        <v>369</v>
      </c>
      <c r="D306" s="230">
        <v>28</v>
      </c>
      <c r="E306" s="230">
        <v>7</v>
      </c>
      <c r="F306" s="230">
        <v>56.8</v>
      </c>
    </row>
    <row r="307" spans="1:6" ht="141.75" customHeight="1" outlineLevel="6">
      <c r="A307" s="233" t="s">
        <v>450</v>
      </c>
      <c r="B307" s="231" t="s">
        <v>449</v>
      </c>
      <c r="C307" s="231" t="s">
        <v>242</v>
      </c>
      <c r="D307" s="240">
        <f>SUM(D308)</f>
        <v>0</v>
      </c>
      <c r="E307" s="230">
        <f>SUM(E308)</f>
        <v>66</v>
      </c>
      <c r="F307" s="230">
        <f>SUM(F308)</f>
        <v>66</v>
      </c>
    </row>
    <row r="308" spans="1:6" ht="30" customHeight="1" outlineLevel="6">
      <c r="A308" s="233" t="s">
        <v>370</v>
      </c>
      <c r="B308" s="231" t="s">
        <v>449</v>
      </c>
      <c r="C308" s="231" t="s">
        <v>369</v>
      </c>
      <c r="D308" s="240"/>
      <c r="E308" s="230">
        <v>66</v>
      </c>
      <c r="F308" s="230">
        <v>66</v>
      </c>
    </row>
    <row r="309" spans="1:6" ht="139.5" customHeight="1" outlineLevel="1">
      <c r="A309" s="237" t="s">
        <v>448</v>
      </c>
      <c r="B309" s="235" t="s">
        <v>447</v>
      </c>
      <c r="C309" s="235" t="s">
        <v>242</v>
      </c>
      <c r="D309" s="239">
        <f>SUM(D310,D312,D314)</f>
        <v>617.03955</v>
      </c>
      <c r="E309" s="234">
        <f>SUM(E310,E312,E314)</f>
        <v>246</v>
      </c>
      <c r="F309" s="234">
        <f>SUM(F310,F312,F314)</f>
        <v>348.7</v>
      </c>
    </row>
    <row r="310" spans="1:6" ht="156.75" customHeight="1" outlineLevel="5">
      <c r="A310" s="233" t="s">
        <v>446</v>
      </c>
      <c r="B310" s="231" t="s">
        <v>445</v>
      </c>
      <c r="C310" s="231" t="s">
        <v>242</v>
      </c>
      <c r="D310" s="230">
        <f>SUM(D311)</f>
        <v>87</v>
      </c>
      <c r="E310" s="230">
        <f>SUM(E311)</f>
        <v>66.5</v>
      </c>
      <c r="F310" s="230">
        <f>SUM(F311)</f>
        <v>93.5</v>
      </c>
    </row>
    <row r="311" spans="1:6" ht="34.5" customHeight="1" outlineLevel="6">
      <c r="A311" s="233" t="s">
        <v>370</v>
      </c>
      <c r="B311" s="231" t="s">
        <v>445</v>
      </c>
      <c r="C311" s="231" t="s">
        <v>369</v>
      </c>
      <c r="D311" s="230">
        <v>87</v>
      </c>
      <c r="E311" s="230">
        <v>66.5</v>
      </c>
      <c r="F311" s="230">
        <v>93.5</v>
      </c>
    </row>
    <row r="312" spans="1:6" ht="154.5" customHeight="1" outlineLevel="5">
      <c r="A312" s="233" t="s">
        <v>444</v>
      </c>
      <c r="B312" s="231" t="s">
        <v>443</v>
      </c>
      <c r="C312" s="231" t="s">
        <v>242</v>
      </c>
      <c r="D312" s="230">
        <f>SUM(D313)</f>
        <v>43</v>
      </c>
      <c r="E312" s="230">
        <f>SUM(E313)</f>
        <v>66.5</v>
      </c>
      <c r="F312" s="230">
        <f>SUM(F313)</f>
        <v>93.5</v>
      </c>
    </row>
    <row r="313" spans="1:6" ht="32.25" customHeight="1" outlineLevel="6">
      <c r="A313" s="233" t="s">
        <v>370</v>
      </c>
      <c r="B313" s="231" t="s">
        <v>443</v>
      </c>
      <c r="C313" s="231" t="s">
        <v>369</v>
      </c>
      <c r="D313" s="230">
        <v>43</v>
      </c>
      <c r="E313" s="230">
        <v>66.5</v>
      </c>
      <c r="F313" s="230">
        <v>93.5</v>
      </c>
    </row>
    <row r="314" spans="1:6" ht="159" customHeight="1" outlineLevel="5">
      <c r="A314" s="233" t="s">
        <v>442</v>
      </c>
      <c r="B314" s="231" t="s">
        <v>441</v>
      </c>
      <c r="C314" s="231" t="s">
        <v>242</v>
      </c>
      <c r="D314" s="238">
        <f>SUM(D315)</f>
        <v>487.03955</v>
      </c>
      <c r="E314" s="230">
        <f>SUM(E315)</f>
        <v>113</v>
      </c>
      <c r="F314" s="230">
        <f>SUM(F315)</f>
        <v>161.7</v>
      </c>
    </row>
    <row r="315" spans="1:6" ht="30" customHeight="1" outlineLevel="6">
      <c r="A315" s="233" t="s">
        <v>370</v>
      </c>
      <c r="B315" s="231" t="s">
        <v>441</v>
      </c>
      <c r="C315" s="231" t="s">
        <v>369</v>
      </c>
      <c r="D315" s="238">
        <v>487.03955</v>
      </c>
      <c r="E315" s="230">
        <v>113</v>
      </c>
      <c r="F315" s="230">
        <v>161.7</v>
      </c>
    </row>
    <row r="316" spans="1:6" ht="94.5" outlineLevel="1">
      <c r="A316" s="237" t="s">
        <v>440</v>
      </c>
      <c r="B316" s="235" t="s">
        <v>439</v>
      </c>
      <c r="C316" s="235" t="s">
        <v>242</v>
      </c>
      <c r="D316" s="239">
        <f>SUM(D317,D319)</f>
        <v>64.34352</v>
      </c>
      <c r="E316" s="234">
        <f>SUM(E317,E319)</f>
        <v>51</v>
      </c>
      <c r="F316" s="234">
        <f>SUM(F317,F319)</f>
        <v>58</v>
      </c>
    </row>
    <row r="317" spans="1:6" ht="111.75" customHeight="1" outlineLevel="5">
      <c r="A317" s="233" t="s">
        <v>438</v>
      </c>
      <c r="B317" s="231" t="s">
        <v>437</v>
      </c>
      <c r="C317" s="231" t="s">
        <v>242</v>
      </c>
      <c r="D317" s="230">
        <f>SUM(D318)</f>
        <v>20</v>
      </c>
      <c r="E317" s="230">
        <f>SUM(E318)</f>
        <v>15</v>
      </c>
      <c r="F317" s="230">
        <f>SUM(F318)</f>
        <v>20</v>
      </c>
    </row>
    <row r="318" spans="1:6" ht="28.5" customHeight="1" outlineLevel="6">
      <c r="A318" s="233" t="s">
        <v>370</v>
      </c>
      <c r="B318" s="231" t="s">
        <v>437</v>
      </c>
      <c r="C318" s="231" t="s">
        <v>369</v>
      </c>
      <c r="D318" s="230">
        <v>20</v>
      </c>
      <c r="E318" s="230">
        <v>15</v>
      </c>
      <c r="F318" s="230">
        <v>20</v>
      </c>
    </row>
    <row r="319" spans="1:6" ht="108.75" customHeight="1" outlineLevel="5">
      <c r="A319" s="233" t="s">
        <v>436</v>
      </c>
      <c r="B319" s="231" t="s">
        <v>435</v>
      </c>
      <c r="C319" s="231" t="s">
        <v>242</v>
      </c>
      <c r="D319" s="238">
        <f>SUM(D320)</f>
        <v>44.34352</v>
      </c>
      <c r="E319" s="230">
        <f>SUM(E320)</f>
        <v>36</v>
      </c>
      <c r="F319" s="230">
        <f>SUM(F320)</f>
        <v>38</v>
      </c>
    </row>
    <row r="320" spans="1:6" ht="32.25" customHeight="1" outlineLevel="6">
      <c r="A320" s="233" t="s">
        <v>370</v>
      </c>
      <c r="B320" s="231" t="s">
        <v>435</v>
      </c>
      <c r="C320" s="231" t="s">
        <v>369</v>
      </c>
      <c r="D320" s="238">
        <v>44.34352</v>
      </c>
      <c r="E320" s="230">
        <v>36</v>
      </c>
      <c r="F320" s="230">
        <v>38</v>
      </c>
    </row>
    <row r="321" spans="1:6" ht="126" outlineLevel="1">
      <c r="A321" s="237" t="s">
        <v>434</v>
      </c>
      <c r="B321" s="235" t="s">
        <v>433</v>
      </c>
      <c r="C321" s="235" t="s">
        <v>242</v>
      </c>
      <c r="D321" s="239">
        <f>SUM(D322,D324,D328)</f>
        <v>16879.41758</v>
      </c>
      <c r="E321" s="234">
        <f>SUM(E322,E324,E328)</f>
        <v>16343.2</v>
      </c>
      <c r="F321" s="234">
        <f>SUM(F322,F324,F328)</f>
        <v>17381.9</v>
      </c>
    </row>
    <row r="322" spans="1:6" ht="154.5" customHeight="1" outlineLevel="5">
      <c r="A322" s="233" t="s">
        <v>432</v>
      </c>
      <c r="B322" s="231" t="s">
        <v>431</v>
      </c>
      <c r="C322" s="231" t="s">
        <v>242</v>
      </c>
      <c r="D322" s="230">
        <f>SUM(D323)</f>
        <v>1009</v>
      </c>
      <c r="E322" s="230">
        <f>SUM(E323)</f>
        <v>1009</v>
      </c>
      <c r="F322" s="230">
        <f>SUM(F323)</f>
        <v>1009</v>
      </c>
    </row>
    <row r="323" spans="1:6" ht="94.5" outlineLevel="6">
      <c r="A323" s="233" t="s">
        <v>429</v>
      </c>
      <c r="B323" s="231" t="s">
        <v>431</v>
      </c>
      <c r="C323" s="231" t="s">
        <v>428</v>
      </c>
      <c r="D323" s="230">
        <v>1009</v>
      </c>
      <c r="E323" s="230">
        <v>1009</v>
      </c>
      <c r="F323" s="230">
        <v>1009</v>
      </c>
    </row>
    <row r="324" spans="1:6" ht="158.25" customHeight="1" outlineLevel="5">
      <c r="A324" s="233" t="s">
        <v>430</v>
      </c>
      <c r="B324" s="231" t="s">
        <v>427</v>
      </c>
      <c r="C324" s="231" t="s">
        <v>242</v>
      </c>
      <c r="D324" s="238">
        <f>SUM(D325:D327)</f>
        <v>15675.41758</v>
      </c>
      <c r="E324" s="230">
        <f>SUM(E325:E327)</f>
        <v>15139.2</v>
      </c>
      <c r="F324" s="230">
        <f>SUM(F325:F327)</f>
        <v>16178.4</v>
      </c>
    </row>
    <row r="325" spans="1:6" ht="94.5" outlineLevel="6">
      <c r="A325" s="233" t="s">
        <v>429</v>
      </c>
      <c r="B325" s="231" t="s">
        <v>427</v>
      </c>
      <c r="C325" s="231" t="s">
        <v>428</v>
      </c>
      <c r="D325" s="230">
        <v>12447.9</v>
      </c>
      <c r="E325" s="230">
        <v>12384.5</v>
      </c>
      <c r="F325" s="230">
        <v>12387.5</v>
      </c>
    </row>
    <row r="326" spans="1:6" ht="30.75" customHeight="1" outlineLevel="6">
      <c r="A326" s="233" t="s">
        <v>370</v>
      </c>
      <c r="B326" s="231" t="s">
        <v>427</v>
      </c>
      <c r="C326" s="231" t="s">
        <v>369</v>
      </c>
      <c r="D326" s="238">
        <v>3206.51758</v>
      </c>
      <c r="E326" s="230">
        <v>2717.7</v>
      </c>
      <c r="F326" s="230">
        <v>3718.9</v>
      </c>
    </row>
    <row r="327" spans="1:6" ht="15.75" outlineLevel="6">
      <c r="A327" s="233" t="s">
        <v>405</v>
      </c>
      <c r="B327" s="231" t="s">
        <v>427</v>
      </c>
      <c r="C327" s="231" t="s">
        <v>403</v>
      </c>
      <c r="D327" s="230">
        <v>21</v>
      </c>
      <c r="E327" s="230">
        <v>37</v>
      </c>
      <c r="F327" s="230">
        <v>72</v>
      </c>
    </row>
    <row r="328" spans="1:6" ht="171" customHeight="1" outlineLevel="5">
      <c r="A328" s="233" t="s">
        <v>426</v>
      </c>
      <c r="B328" s="231" t="s">
        <v>425</v>
      </c>
      <c r="C328" s="231" t="s">
        <v>242</v>
      </c>
      <c r="D328" s="230">
        <f>SUM(D329)</f>
        <v>195</v>
      </c>
      <c r="E328" s="230">
        <f>SUM(E329)</f>
        <v>195</v>
      </c>
      <c r="F328" s="230">
        <f>SUM(F329)</f>
        <v>194.5</v>
      </c>
    </row>
    <row r="329" spans="1:6" ht="30" customHeight="1" outlineLevel="6">
      <c r="A329" s="233" t="s">
        <v>370</v>
      </c>
      <c r="B329" s="231" t="s">
        <v>425</v>
      </c>
      <c r="C329" s="231" t="s">
        <v>369</v>
      </c>
      <c r="D329" s="230">
        <v>195</v>
      </c>
      <c r="E329" s="230">
        <v>195</v>
      </c>
      <c r="F329" s="230">
        <v>194.5</v>
      </c>
    </row>
    <row r="330" spans="1:6" ht="63">
      <c r="A330" s="237" t="s">
        <v>424</v>
      </c>
      <c r="B330" s="235" t="s">
        <v>423</v>
      </c>
      <c r="C330" s="235" t="s">
        <v>242</v>
      </c>
      <c r="D330" s="234">
        <f>SUM(D331)</f>
        <v>6</v>
      </c>
      <c r="E330" s="234">
        <f>SUM(E331)</f>
        <v>0</v>
      </c>
      <c r="F330" s="234">
        <f>SUM(F331)</f>
        <v>0</v>
      </c>
    </row>
    <row r="331" spans="1:6" ht="31.5" outlineLevel="1">
      <c r="A331" s="233" t="s">
        <v>373</v>
      </c>
      <c r="B331" s="231" t="s">
        <v>422</v>
      </c>
      <c r="C331" s="231" t="s">
        <v>242</v>
      </c>
      <c r="D331" s="230">
        <f>SUM(D332)</f>
        <v>6</v>
      </c>
      <c r="E331" s="230">
        <f>SUM(E332)</f>
        <v>0</v>
      </c>
      <c r="F331" s="230">
        <f>SUM(F332)</f>
        <v>0</v>
      </c>
    </row>
    <row r="332" spans="1:6" ht="141.75" outlineLevel="5">
      <c r="A332" s="233" t="s">
        <v>421</v>
      </c>
      <c r="B332" s="231" t="s">
        <v>420</v>
      </c>
      <c r="C332" s="231" t="s">
        <v>242</v>
      </c>
      <c r="D332" s="230">
        <f>SUM(D333)</f>
        <v>6</v>
      </c>
      <c r="E332" s="230">
        <f>SUM(E333)</f>
        <v>0</v>
      </c>
      <c r="F332" s="230">
        <f>SUM(F333)</f>
        <v>0</v>
      </c>
    </row>
    <row r="333" spans="1:6" ht="33" customHeight="1" outlineLevel="6">
      <c r="A333" s="233" t="s">
        <v>370</v>
      </c>
      <c r="B333" s="231" t="s">
        <v>420</v>
      </c>
      <c r="C333" s="231" t="s">
        <v>369</v>
      </c>
      <c r="D333" s="230">
        <v>6</v>
      </c>
      <c r="E333" s="230">
        <v>0</v>
      </c>
      <c r="F333" s="230">
        <v>0</v>
      </c>
    </row>
    <row r="334" spans="1:6" ht="63">
      <c r="A334" s="237" t="s">
        <v>419</v>
      </c>
      <c r="B334" s="235" t="s">
        <v>418</v>
      </c>
      <c r="C334" s="235" t="s">
        <v>242</v>
      </c>
      <c r="D334" s="234">
        <f>SUM(D335)</f>
        <v>1503.12</v>
      </c>
      <c r="E334" s="234">
        <f>SUM(E335)</f>
        <v>380.3</v>
      </c>
      <c r="F334" s="234">
        <f>SUM(F335)</f>
        <v>380.3</v>
      </c>
    </row>
    <row r="335" spans="1:6" ht="15.75" outlineLevel="1">
      <c r="A335" s="237" t="s">
        <v>377</v>
      </c>
      <c r="B335" s="235" t="s">
        <v>417</v>
      </c>
      <c r="C335" s="235" t="s">
        <v>242</v>
      </c>
      <c r="D335" s="234">
        <f>SUM(D336,D338,D340,D342,D344,D346,D359)</f>
        <v>1503.12</v>
      </c>
      <c r="E335" s="234">
        <f>SUM(E336,E338,E340,E342,E344,E346,E359)</f>
        <v>380.3</v>
      </c>
      <c r="F335" s="234">
        <f>SUM(F336,F338,F340,F342,F344,F346,F359)</f>
        <v>380.3</v>
      </c>
    </row>
    <row r="336" spans="1:6" ht="157.5" customHeight="1" outlineLevel="5">
      <c r="A336" s="233" t="s">
        <v>416</v>
      </c>
      <c r="B336" s="231" t="s">
        <v>415</v>
      </c>
      <c r="C336" s="231" t="s">
        <v>242</v>
      </c>
      <c r="D336" s="230">
        <f>SUM(D337)</f>
        <v>140</v>
      </c>
      <c r="E336" s="230">
        <f>SUM(E337)</f>
        <v>130</v>
      </c>
      <c r="F336" s="230">
        <f>SUM(F337)</f>
        <v>150</v>
      </c>
    </row>
    <row r="337" spans="1:6" ht="33" customHeight="1" outlineLevel="6">
      <c r="A337" s="233" t="s">
        <v>370</v>
      </c>
      <c r="B337" s="231" t="s">
        <v>415</v>
      </c>
      <c r="C337" s="231" t="s">
        <v>369</v>
      </c>
      <c r="D337" s="230">
        <v>140</v>
      </c>
      <c r="E337" s="230">
        <v>130</v>
      </c>
      <c r="F337" s="230">
        <v>150</v>
      </c>
    </row>
    <row r="338" spans="1:6" ht="110.25" customHeight="1" outlineLevel="6">
      <c r="A338" s="232" t="s">
        <v>414</v>
      </c>
      <c r="B338" s="231" t="s">
        <v>413</v>
      </c>
      <c r="C338" s="231" t="s">
        <v>242</v>
      </c>
      <c r="D338" s="230">
        <f>SUM(D339)</f>
        <v>57</v>
      </c>
      <c r="E338" s="230">
        <f>SUM(E339)</f>
        <v>0</v>
      </c>
      <c r="F338" s="230">
        <f>SUM(F339)</f>
        <v>0</v>
      </c>
    </row>
    <row r="339" spans="1:6" ht="33" customHeight="1" outlineLevel="6">
      <c r="A339" s="232" t="s">
        <v>370</v>
      </c>
      <c r="B339" s="231" t="s">
        <v>413</v>
      </c>
      <c r="C339" s="231" t="s">
        <v>369</v>
      </c>
      <c r="D339" s="230">
        <v>57</v>
      </c>
      <c r="E339" s="230"/>
      <c r="F339" s="230"/>
    </row>
    <row r="340" spans="1:6" ht="220.5" customHeight="1" outlineLevel="6">
      <c r="A340" s="232" t="s">
        <v>412</v>
      </c>
      <c r="B340" s="231" t="s">
        <v>410</v>
      </c>
      <c r="C340" s="231" t="s">
        <v>242</v>
      </c>
      <c r="D340" s="230">
        <f>SUM(D341)</f>
        <v>390</v>
      </c>
      <c r="E340" s="230">
        <f>SUM(E341)</f>
        <v>0</v>
      </c>
      <c r="F340" s="230">
        <f>SUM(F341)</f>
        <v>0</v>
      </c>
    </row>
    <row r="341" spans="1:6" ht="61.5" customHeight="1" outlineLevel="6">
      <c r="A341" s="232" t="s">
        <v>411</v>
      </c>
      <c r="B341" s="231" t="s">
        <v>410</v>
      </c>
      <c r="C341" s="231" t="s">
        <v>409</v>
      </c>
      <c r="D341" s="230">
        <v>390</v>
      </c>
      <c r="E341" s="230"/>
      <c r="F341" s="230"/>
    </row>
    <row r="342" spans="1:6" ht="126" outlineLevel="5">
      <c r="A342" s="233" t="s">
        <v>408</v>
      </c>
      <c r="B342" s="231" t="s">
        <v>407</v>
      </c>
      <c r="C342" s="231" t="s">
        <v>242</v>
      </c>
      <c r="D342" s="230">
        <f>SUM(D343)</f>
        <v>173.3</v>
      </c>
      <c r="E342" s="230">
        <f>SUM(E343)</f>
        <v>173.3</v>
      </c>
      <c r="F342" s="230">
        <f>SUM(F343)</f>
        <v>173.3</v>
      </c>
    </row>
    <row r="343" spans="1:6" ht="63" outlineLevel="6">
      <c r="A343" s="233" t="s">
        <v>368</v>
      </c>
      <c r="B343" s="231" t="s">
        <v>407</v>
      </c>
      <c r="C343" s="231" t="s">
        <v>366</v>
      </c>
      <c r="D343" s="230">
        <v>173.3</v>
      </c>
      <c r="E343" s="230">
        <v>173.3</v>
      </c>
      <c r="F343" s="230">
        <v>173.3</v>
      </c>
    </row>
    <row r="344" spans="1:6" ht="220.5" outlineLevel="6">
      <c r="A344" s="232" t="s">
        <v>406</v>
      </c>
      <c r="B344" s="231" t="s">
        <v>404</v>
      </c>
      <c r="C344" s="231" t="s">
        <v>242</v>
      </c>
      <c r="D344" s="230">
        <f>SUM(D345)</f>
        <v>41.52</v>
      </c>
      <c r="E344" s="230">
        <f>SUM(E345)</f>
        <v>0</v>
      </c>
      <c r="F344" s="230">
        <f>SUM(F345)</f>
        <v>0</v>
      </c>
    </row>
    <row r="345" spans="1:6" ht="15.75" outlineLevel="6">
      <c r="A345" s="233" t="s">
        <v>405</v>
      </c>
      <c r="B345" s="231" t="s">
        <v>404</v>
      </c>
      <c r="C345" s="231" t="s">
        <v>403</v>
      </c>
      <c r="D345" s="230">
        <v>41.52</v>
      </c>
      <c r="E345" s="230"/>
      <c r="F345" s="230"/>
    </row>
    <row r="346" spans="1:6" ht="31.5" outlineLevel="6">
      <c r="A346" s="233" t="s">
        <v>373</v>
      </c>
      <c r="B346" s="231" t="s">
        <v>402</v>
      </c>
      <c r="C346" s="231" t="s">
        <v>242</v>
      </c>
      <c r="D346" s="230">
        <f>SUM(D347,D349,D351,D353,D355,D357)</f>
        <v>541.3</v>
      </c>
      <c r="E346" s="230">
        <f>SUM(E347,E349,E351,E353,E355,E357)</f>
        <v>7</v>
      </c>
      <c r="F346" s="230">
        <f>SUM(F347,F349,F351,F353,F355,F357)</f>
        <v>7</v>
      </c>
    </row>
    <row r="347" spans="1:6" ht="123.75" customHeight="1" outlineLevel="5">
      <c r="A347" s="232" t="s">
        <v>401</v>
      </c>
      <c r="B347" s="231" t="s">
        <v>400</v>
      </c>
      <c r="C347" s="231" t="s">
        <v>242</v>
      </c>
      <c r="D347" s="230">
        <f>SUM(D348)</f>
        <v>7</v>
      </c>
      <c r="E347" s="230">
        <f>SUM(E348)</f>
        <v>7</v>
      </c>
      <c r="F347" s="230">
        <f>SUM(F348)</f>
        <v>7</v>
      </c>
    </row>
    <row r="348" spans="1:6" ht="32.25" customHeight="1" outlineLevel="6">
      <c r="A348" s="233" t="s">
        <v>370</v>
      </c>
      <c r="B348" s="231" t="s">
        <v>400</v>
      </c>
      <c r="C348" s="231" t="s">
        <v>369</v>
      </c>
      <c r="D348" s="230">
        <v>7</v>
      </c>
      <c r="E348" s="230">
        <v>7</v>
      </c>
      <c r="F348" s="230">
        <v>7</v>
      </c>
    </row>
    <row r="349" spans="1:6" ht="157.5" outlineLevel="5">
      <c r="A349" s="233" t="s">
        <v>399</v>
      </c>
      <c r="B349" s="231" t="s">
        <v>398</v>
      </c>
      <c r="C349" s="231" t="s">
        <v>242</v>
      </c>
      <c r="D349" s="230">
        <f>SUM(D350)</f>
        <v>6</v>
      </c>
      <c r="E349" s="230">
        <f>SUM(E350)</f>
        <v>0</v>
      </c>
      <c r="F349" s="230">
        <f>SUM(F350)</f>
        <v>0</v>
      </c>
    </row>
    <row r="350" spans="1:6" ht="31.5" customHeight="1" outlineLevel="6">
      <c r="A350" s="233" t="s">
        <v>370</v>
      </c>
      <c r="B350" s="231" t="s">
        <v>398</v>
      </c>
      <c r="C350" s="231" t="s">
        <v>369</v>
      </c>
      <c r="D350" s="230">
        <v>6</v>
      </c>
      <c r="E350" s="230">
        <v>0</v>
      </c>
      <c r="F350" s="230">
        <v>0</v>
      </c>
    </row>
    <row r="351" spans="1:6" ht="123.75" customHeight="1" outlineLevel="5">
      <c r="A351" s="233" t="s">
        <v>397</v>
      </c>
      <c r="B351" s="231" t="s">
        <v>396</v>
      </c>
      <c r="C351" s="231" t="s">
        <v>242</v>
      </c>
      <c r="D351" s="230">
        <f>SUM(D352)</f>
        <v>73.3</v>
      </c>
      <c r="E351" s="230">
        <f>SUM(E352)</f>
        <v>0</v>
      </c>
      <c r="F351" s="230">
        <f>SUM(F352)</f>
        <v>0</v>
      </c>
    </row>
    <row r="352" spans="1:6" ht="27.75" customHeight="1" outlineLevel="6">
      <c r="A352" s="233" t="s">
        <v>370</v>
      </c>
      <c r="B352" s="231" t="s">
        <v>396</v>
      </c>
      <c r="C352" s="231" t="s">
        <v>369</v>
      </c>
      <c r="D352" s="230">
        <v>73.3</v>
      </c>
      <c r="E352" s="230">
        <v>0</v>
      </c>
      <c r="F352" s="230">
        <v>0</v>
      </c>
    </row>
    <row r="353" spans="1:6" ht="205.5" customHeight="1" outlineLevel="5">
      <c r="A353" s="233" t="s">
        <v>395</v>
      </c>
      <c r="B353" s="231" t="s">
        <v>394</v>
      </c>
      <c r="C353" s="231" t="s">
        <v>242</v>
      </c>
      <c r="D353" s="230">
        <f>SUM(D354)</f>
        <v>271</v>
      </c>
      <c r="E353" s="230">
        <f>SUM(E354)</f>
        <v>0</v>
      </c>
      <c r="F353" s="230">
        <f>SUM(F354)</f>
        <v>0</v>
      </c>
    </row>
    <row r="354" spans="1:6" ht="34.5" customHeight="1" outlineLevel="6">
      <c r="A354" s="233" t="s">
        <v>370</v>
      </c>
      <c r="B354" s="231" t="s">
        <v>394</v>
      </c>
      <c r="C354" s="231" t="s">
        <v>369</v>
      </c>
      <c r="D354" s="230">
        <v>271</v>
      </c>
      <c r="E354" s="230">
        <v>0</v>
      </c>
      <c r="F354" s="230">
        <v>0</v>
      </c>
    </row>
    <row r="355" spans="1:6" ht="208.5" customHeight="1" outlineLevel="6">
      <c r="A355" s="232" t="s">
        <v>393</v>
      </c>
      <c r="B355" s="231" t="s">
        <v>392</v>
      </c>
      <c r="C355" s="231" t="s">
        <v>242</v>
      </c>
      <c r="D355" s="230">
        <f>SUM(D356)</f>
        <v>104</v>
      </c>
      <c r="E355" s="230">
        <f>SUM(E356)</f>
        <v>0</v>
      </c>
      <c r="F355" s="230">
        <f>SUM(F356)</f>
        <v>0</v>
      </c>
    </row>
    <row r="356" spans="1:6" ht="18" customHeight="1" outlineLevel="6">
      <c r="A356" s="232" t="s">
        <v>390</v>
      </c>
      <c r="B356" s="231" t="s">
        <v>392</v>
      </c>
      <c r="C356" s="231" t="s">
        <v>380</v>
      </c>
      <c r="D356" s="230">
        <v>104</v>
      </c>
      <c r="E356" s="230"/>
      <c r="F356" s="230"/>
    </row>
    <row r="357" spans="1:6" ht="205.5" customHeight="1" outlineLevel="6">
      <c r="A357" s="232" t="s">
        <v>391</v>
      </c>
      <c r="B357" s="231" t="s">
        <v>389</v>
      </c>
      <c r="C357" s="231" t="s">
        <v>242</v>
      </c>
      <c r="D357" s="230">
        <f>SUM(D358)</f>
        <v>80</v>
      </c>
      <c r="E357" s="230">
        <f>SUM(E358)</f>
        <v>0</v>
      </c>
      <c r="F357" s="230">
        <f>SUM(F358)</f>
        <v>0</v>
      </c>
    </row>
    <row r="358" spans="1:6" ht="18" customHeight="1" outlineLevel="6">
      <c r="A358" s="232" t="s">
        <v>390</v>
      </c>
      <c r="B358" s="231" t="s">
        <v>389</v>
      </c>
      <c r="C358" s="231" t="s">
        <v>380</v>
      </c>
      <c r="D358" s="230">
        <v>80</v>
      </c>
      <c r="E358" s="230"/>
      <c r="F358" s="230"/>
    </row>
    <row r="359" spans="1:6" ht="126" outlineLevel="5">
      <c r="A359" s="233" t="s">
        <v>388</v>
      </c>
      <c r="B359" s="231" t="s">
        <v>387</v>
      </c>
      <c r="C359" s="231" t="s">
        <v>242</v>
      </c>
      <c r="D359" s="230">
        <f>SUM(D360)</f>
        <v>160</v>
      </c>
      <c r="E359" s="230">
        <f>SUM(E360)</f>
        <v>70</v>
      </c>
      <c r="F359" s="230">
        <f>SUM(F360)</f>
        <v>50</v>
      </c>
    </row>
    <row r="360" spans="1:6" ht="34.5" customHeight="1" outlineLevel="6">
      <c r="A360" s="233" t="s">
        <v>370</v>
      </c>
      <c r="B360" s="231" t="s">
        <v>387</v>
      </c>
      <c r="C360" s="231" t="s">
        <v>369</v>
      </c>
      <c r="D360" s="230">
        <v>160</v>
      </c>
      <c r="E360" s="230">
        <v>70</v>
      </c>
      <c r="F360" s="230">
        <v>50</v>
      </c>
    </row>
    <row r="361" spans="1:6" ht="81" customHeight="1">
      <c r="A361" s="237" t="s">
        <v>386</v>
      </c>
      <c r="B361" s="235" t="s">
        <v>385</v>
      </c>
      <c r="C361" s="235" t="s">
        <v>242</v>
      </c>
      <c r="D361" s="234">
        <f>SUM(D362)</f>
        <v>0.2</v>
      </c>
      <c r="E361" s="234">
        <f>SUM(E362)</f>
        <v>0</v>
      </c>
      <c r="F361" s="234">
        <f>SUM(F362)</f>
        <v>6.6</v>
      </c>
    </row>
    <row r="362" spans="1:6" ht="18.75" customHeight="1">
      <c r="A362" s="237" t="s">
        <v>377</v>
      </c>
      <c r="B362" s="235" t="s">
        <v>384</v>
      </c>
      <c r="C362" s="235" t="s">
        <v>242</v>
      </c>
      <c r="D362" s="234">
        <f>SUM(D363)</f>
        <v>0.2</v>
      </c>
      <c r="E362" s="234">
        <f>SUM(E363)</f>
        <v>0</v>
      </c>
      <c r="F362" s="234">
        <f>SUM(F363)</f>
        <v>6.6</v>
      </c>
    </row>
    <row r="363" spans="1:6" ht="157.5" customHeight="1" outlineLevel="4">
      <c r="A363" s="233" t="s">
        <v>383</v>
      </c>
      <c r="B363" s="231" t="s">
        <v>381</v>
      </c>
      <c r="C363" s="231" t="s">
        <v>242</v>
      </c>
      <c r="D363" s="230">
        <f>SUM(D364)</f>
        <v>0.2</v>
      </c>
      <c r="E363" s="230">
        <f>SUM(E364)</f>
        <v>0</v>
      </c>
      <c r="F363" s="230">
        <f>SUM(F364)</f>
        <v>6.6</v>
      </c>
    </row>
    <row r="364" spans="1:6" ht="15.75" outlineLevel="6">
      <c r="A364" s="233" t="s">
        <v>382</v>
      </c>
      <c r="B364" s="231" t="s">
        <v>381</v>
      </c>
      <c r="C364" s="231" t="s">
        <v>380</v>
      </c>
      <c r="D364" s="230">
        <v>0.2</v>
      </c>
      <c r="E364" s="230">
        <v>0</v>
      </c>
      <c r="F364" s="230">
        <v>6.6</v>
      </c>
    </row>
    <row r="365" spans="1:6" ht="31.5" outlineLevel="6">
      <c r="A365" s="236" t="s">
        <v>379</v>
      </c>
      <c r="B365" s="235" t="s">
        <v>378</v>
      </c>
      <c r="C365" s="235" t="s">
        <v>242</v>
      </c>
      <c r="D365" s="234">
        <f>SUM(D366)</f>
        <v>1310</v>
      </c>
      <c r="E365" s="234">
        <f>SUM(E366)</f>
        <v>0</v>
      </c>
      <c r="F365" s="234">
        <f>SUM(F366)</f>
        <v>0</v>
      </c>
    </row>
    <row r="366" spans="1:6" ht="15.75" outlineLevel="6">
      <c r="A366" s="236" t="s">
        <v>377</v>
      </c>
      <c r="B366" s="235" t="s">
        <v>376</v>
      </c>
      <c r="C366" s="235" t="s">
        <v>242</v>
      </c>
      <c r="D366" s="234">
        <f>SUM(D367,D370)</f>
        <v>1310</v>
      </c>
      <c r="E366" s="234">
        <f>SUM(E367,E370)</f>
        <v>0</v>
      </c>
      <c r="F366" s="234">
        <f>SUM(F367,F370)</f>
        <v>0</v>
      </c>
    </row>
    <row r="367" spans="1:6" ht="108" customHeight="1" outlineLevel="6">
      <c r="A367" s="232" t="s">
        <v>375</v>
      </c>
      <c r="B367" s="231" t="s">
        <v>374</v>
      </c>
      <c r="C367" s="231" t="s">
        <v>242</v>
      </c>
      <c r="D367" s="230">
        <f>SUM(D368)</f>
        <v>60</v>
      </c>
      <c r="E367" s="230">
        <f>SUM(E368)</f>
        <v>0</v>
      </c>
      <c r="F367" s="230">
        <f>SUM(F368)</f>
        <v>0</v>
      </c>
    </row>
    <row r="368" spans="1:6" ht="30" customHeight="1" outlineLevel="6">
      <c r="A368" s="232" t="s">
        <v>370</v>
      </c>
      <c r="B368" s="231" t="s">
        <v>374</v>
      </c>
      <c r="C368" s="231" t="s">
        <v>369</v>
      </c>
      <c r="D368" s="230">
        <v>60</v>
      </c>
      <c r="E368" s="230"/>
      <c r="F368" s="230"/>
    </row>
    <row r="369" spans="1:6" ht="30" customHeight="1" outlineLevel="6">
      <c r="A369" s="233" t="s">
        <v>373</v>
      </c>
      <c r="B369" s="231" t="s">
        <v>372</v>
      </c>
      <c r="C369" s="231" t="s">
        <v>242</v>
      </c>
      <c r="D369" s="230">
        <f>SUM(D370)</f>
        <v>1250</v>
      </c>
      <c r="E369" s="230">
        <f>SUM(E370)</f>
        <v>0</v>
      </c>
      <c r="F369" s="230">
        <f>SUM(F370)</f>
        <v>0</v>
      </c>
    </row>
    <row r="370" spans="1:6" ht="96" customHeight="1" outlineLevel="6">
      <c r="A370" s="232" t="s">
        <v>371</v>
      </c>
      <c r="B370" s="231" t="s">
        <v>367</v>
      </c>
      <c r="C370" s="231" t="s">
        <v>242</v>
      </c>
      <c r="D370" s="230">
        <f>SUM(D371:D372)</f>
        <v>1250</v>
      </c>
      <c r="E370" s="230">
        <f>SUM(E371:E372)</f>
        <v>0</v>
      </c>
      <c r="F370" s="230">
        <f>SUM(F371:F372)</f>
        <v>0</v>
      </c>
    </row>
    <row r="371" spans="1:6" ht="33.75" customHeight="1" outlineLevel="6">
      <c r="A371" s="232" t="s">
        <v>370</v>
      </c>
      <c r="B371" s="231" t="s">
        <v>367</v>
      </c>
      <c r="C371" s="231" t="s">
        <v>369</v>
      </c>
      <c r="D371" s="230">
        <v>1050</v>
      </c>
      <c r="E371" s="230"/>
      <c r="F371" s="230"/>
    </row>
    <row r="372" spans="1:6" ht="62.25" customHeight="1" outlineLevel="6">
      <c r="A372" s="232" t="s">
        <v>368</v>
      </c>
      <c r="B372" s="231" t="s">
        <v>367</v>
      </c>
      <c r="C372" s="231" t="s">
        <v>366</v>
      </c>
      <c r="D372" s="230">
        <v>200</v>
      </c>
      <c r="E372" s="230"/>
      <c r="F372" s="230"/>
    </row>
    <row r="373" spans="1:6" ht="22.5" customHeight="1">
      <c r="A373" s="229" t="s">
        <v>365</v>
      </c>
      <c r="B373" s="229"/>
      <c r="C373" s="229"/>
      <c r="D373" s="228">
        <f>SUM(D25,D160,D187,D195,D204,D214,D247,D257,D273,D279,D288,D330,D334,D361,D365)</f>
        <v>197696.29573</v>
      </c>
      <c r="E373" s="227">
        <f>SUM(E25,E160,E187,E195,E204,E214,E247,E257,E273,E279,E288,E330,E334,E361,E365)</f>
        <v>142409.1</v>
      </c>
      <c r="F373" s="227">
        <f>SUM(F25,F160,F187,F195,F204,F214,F247,F257,F273,F279,F288,F330,F334,F361,F365)</f>
        <v>140533.4</v>
      </c>
    </row>
    <row r="374" spans="1:6" ht="15">
      <c r="A374" s="226"/>
      <c r="B374" s="226"/>
      <c r="C374" s="226"/>
      <c r="D374" s="226"/>
      <c r="E374" s="226"/>
      <c r="F374" s="226"/>
    </row>
  </sheetData>
  <sheetProtection/>
  <mergeCells count="6">
    <mergeCell ref="A20:F20"/>
    <mergeCell ref="A22:A23"/>
    <mergeCell ref="B22:B23"/>
    <mergeCell ref="C22:C23"/>
    <mergeCell ref="D22:F22"/>
    <mergeCell ref="A373:C373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110" zoomScaleNormal="110" zoomScalePageLayoutView="0" workbookViewId="0" topLeftCell="A1">
      <selection activeCell="E8" sqref="E8"/>
    </sheetView>
  </sheetViews>
  <sheetFormatPr defaultColWidth="9.140625" defaultRowHeight="15"/>
  <cols>
    <col min="1" max="1" width="14.28125" style="109" customWidth="1"/>
    <col min="2" max="2" width="24.140625" style="109" customWidth="1"/>
    <col min="3" max="3" width="37.140625" style="109" customWidth="1"/>
    <col min="4" max="4" width="11.7109375" style="109" customWidth="1"/>
    <col min="5" max="5" width="10.140625" style="109" customWidth="1"/>
    <col min="6" max="6" width="9.57421875" style="109" customWidth="1"/>
    <col min="7" max="16384" width="9.140625" style="109" customWidth="1"/>
  </cols>
  <sheetData>
    <row r="1" ht="15.75">
      <c r="F1" s="196" t="s">
        <v>310</v>
      </c>
    </row>
    <row r="2" ht="15.75">
      <c r="F2" s="196" t="s">
        <v>1</v>
      </c>
    </row>
    <row r="3" ht="15.75">
      <c r="F3" s="196" t="s">
        <v>314</v>
      </c>
    </row>
    <row r="4" ht="15.75">
      <c r="F4" s="196" t="s">
        <v>310</v>
      </c>
    </row>
    <row r="5" ht="15.75">
      <c r="F5" s="196" t="s">
        <v>1</v>
      </c>
    </row>
    <row r="6" ht="15.75">
      <c r="F6" s="196" t="s">
        <v>313</v>
      </c>
    </row>
    <row r="7" ht="15.75">
      <c r="F7" s="196" t="s">
        <v>342</v>
      </c>
    </row>
    <row r="8" ht="15.75">
      <c r="F8" s="196" t="s">
        <v>1</v>
      </c>
    </row>
    <row r="9" ht="15.75">
      <c r="F9" s="196" t="s">
        <v>364</v>
      </c>
    </row>
    <row r="10" ht="15.75">
      <c r="F10" s="196" t="s">
        <v>310</v>
      </c>
    </row>
    <row r="11" ht="15.75">
      <c r="F11" s="196" t="s">
        <v>1</v>
      </c>
    </row>
    <row r="12" ht="15.75">
      <c r="F12" s="196" t="s">
        <v>312</v>
      </c>
    </row>
    <row r="13" ht="15.75">
      <c r="F13" s="196" t="s">
        <v>310</v>
      </c>
    </row>
    <row r="14" ht="15.75">
      <c r="F14" s="196" t="s">
        <v>1</v>
      </c>
    </row>
    <row r="15" ht="15.75">
      <c r="F15" s="196" t="s">
        <v>311</v>
      </c>
    </row>
    <row r="16" spans="3:6" ht="13.5" customHeight="1">
      <c r="C16" s="196"/>
      <c r="D16" s="196"/>
      <c r="E16" s="196"/>
      <c r="F16" s="196" t="s">
        <v>363</v>
      </c>
    </row>
    <row r="17" spans="3:6" ht="15.75">
      <c r="C17" s="225"/>
      <c r="D17" s="225"/>
      <c r="E17" s="225"/>
      <c r="F17" s="196" t="s">
        <v>1</v>
      </c>
    </row>
    <row r="18" spans="3:6" ht="15.75">
      <c r="C18" s="225"/>
      <c r="D18" s="225"/>
      <c r="E18" s="225"/>
      <c r="F18" s="196" t="s">
        <v>309</v>
      </c>
    </row>
    <row r="19" spans="2:5" ht="15" customHeight="1">
      <c r="B19" s="196"/>
      <c r="C19" s="225"/>
      <c r="D19" s="225"/>
      <c r="E19" s="225"/>
    </row>
    <row r="20" spans="1:7" ht="97.5" customHeight="1">
      <c r="A20" s="191" t="s">
        <v>362</v>
      </c>
      <c r="B20" s="191"/>
      <c r="C20" s="191"/>
      <c r="D20" s="191"/>
      <c r="E20" s="191"/>
      <c r="F20" s="191"/>
      <c r="G20" s="224"/>
    </row>
    <row r="21" spans="1:6" ht="15.75">
      <c r="A21" s="223"/>
      <c r="B21" s="222"/>
      <c r="C21" s="222"/>
      <c r="D21" s="221"/>
      <c r="E21" s="221"/>
      <c r="F21" s="220"/>
    </row>
    <row r="22" spans="1:6" ht="33.75" customHeight="1">
      <c r="A22" s="152" t="s">
        <v>337</v>
      </c>
      <c r="B22" s="219"/>
      <c r="C22" s="151" t="s">
        <v>361</v>
      </c>
      <c r="D22" s="188" t="s">
        <v>4</v>
      </c>
      <c r="E22" s="218"/>
      <c r="F22" s="218"/>
    </row>
    <row r="23" spans="1:6" ht="93.75" customHeight="1">
      <c r="A23" s="217" t="s">
        <v>360</v>
      </c>
      <c r="B23" s="217" t="s">
        <v>359</v>
      </c>
      <c r="C23" s="216"/>
      <c r="D23" s="148" t="s">
        <v>151</v>
      </c>
      <c r="E23" s="148" t="s">
        <v>152</v>
      </c>
      <c r="F23" s="148" t="s">
        <v>153</v>
      </c>
    </row>
    <row r="24" spans="1:6" ht="14.25" customHeight="1">
      <c r="A24" s="148">
        <v>1</v>
      </c>
      <c r="B24" s="148">
        <v>2</v>
      </c>
      <c r="C24" s="215">
        <v>3</v>
      </c>
      <c r="D24" s="215">
        <v>4</v>
      </c>
      <c r="E24" s="215">
        <v>5</v>
      </c>
      <c r="F24" s="139">
        <v>6</v>
      </c>
    </row>
    <row r="25" spans="1:6" ht="52.5" customHeight="1">
      <c r="A25" s="139">
        <v>112</v>
      </c>
      <c r="B25" s="180"/>
      <c r="C25" s="148" t="s">
        <v>290</v>
      </c>
      <c r="D25" s="214">
        <f>SUM(D26)</f>
        <v>4791.731980000011</v>
      </c>
      <c r="E25" s="213">
        <f>SUM(E26)</f>
        <v>1436.5</v>
      </c>
      <c r="F25" s="213">
        <f>SUM(F26)</f>
        <v>1579.2999999999884</v>
      </c>
    </row>
    <row r="26" spans="1:6" ht="51" customHeight="1">
      <c r="A26" s="130">
        <v>112</v>
      </c>
      <c r="B26" s="180" t="s">
        <v>358</v>
      </c>
      <c r="C26" s="212" t="s">
        <v>333</v>
      </c>
      <c r="D26" s="178">
        <f>SUM(D27)</f>
        <v>4791.731980000011</v>
      </c>
      <c r="E26" s="177">
        <f>SUM(E27)</f>
        <v>1436.5</v>
      </c>
      <c r="F26" s="177">
        <f>SUM(F27)</f>
        <v>1579.2999999999884</v>
      </c>
    </row>
    <row r="27" spans="1:6" ht="33" customHeight="1">
      <c r="A27" s="130">
        <v>112</v>
      </c>
      <c r="B27" s="180" t="s">
        <v>357</v>
      </c>
      <c r="C27" s="179" t="s">
        <v>331</v>
      </c>
      <c r="D27" s="178">
        <f>SUM(D28,D32)</f>
        <v>4791.731980000011</v>
      </c>
      <c r="E27" s="177">
        <f>SUM(E28,E32)</f>
        <v>1436.5</v>
      </c>
      <c r="F27" s="177">
        <f>SUM(F28,F32)</f>
        <v>1579.2999999999884</v>
      </c>
    </row>
    <row r="28" spans="1:6" ht="14.25" customHeight="1">
      <c r="A28" s="209">
        <v>112</v>
      </c>
      <c r="B28" s="171" t="s">
        <v>356</v>
      </c>
      <c r="C28" s="208" t="s">
        <v>329</v>
      </c>
      <c r="D28" s="170">
        <f>SUM(D29)</f>
        <v>-192904.56375</v>
      </c>
      <c r="E28" s="169">
        <f>SUM(E29)</f>
        <v>-143092.6</v>
      </c>
      <c r="F28" s="169">
        <f>SUM(F29)</f>
        <v>-143538.1</v>
      </c>
    </row>
    <row r="29" spans="1:6" ht="15" customHeight="1">
      <c r="A29" s="206">
        <v>112</v>
      </c>
      <c r="B29" s="175" t="s">
        <v>355</v>
      </c>
      <c r="C29" s="205" t="s">
        <v>327</v>
      </c>
      <c r="D29" s="204">
        <f>SUM(D30)</f>
        <v>-192904.56375</v>
      </c>
      <c r="E29" s="164">
        <f>SUM(E30)</f>
        <v>-143092.6</v>
      </c>
      <c r="F29" s="164">
        <f>SUM(F30)</f>
        <v>-143538.1</v>
      </c>
    </row>
    <row r="30" spans="1:6" ht="26.25" customHeight="1">
      <c r="A30" s="206">
        <v>112</v>
      </c>
      <c r="B30" s="175" t="s">
        <v>354</v>
      </c>
      <c r="C30" s="205" t="s">
        <v>325</v>
      </c>
      <c r="D30" s="204">
        <f>SUM(D31)</f>
        <v>-192904.56375</v>
      </c>
      <c r="E30" s="164">
        <f>SUM(E31)</f>
        <v>-143092.6</v>
      </c>
      <c r="F30" s="164">
        <f>SUM(F31)</f>
        <v>-143538.1</v>
      </c>
    </row>
    <row r="31" spans="1:6" ht="27" customHeight="1">
      <c r="A31" s="211">
        <v>112</v>
      </c>
      <c r="B31" s="163" t="s">
        <v>353</v>
      </c>
      <c r="C31" s="172" t="s">
        <v>323</v>
      </c>
      <c r="D31" s="161">
        <v>-192904.56375</v>
      </c>
      <c r="E31" s="210">
        <v>-143092.6</v>
      </c>
      <c r="F31" s="198">
        <v>-143538.1</v>
      </c>
    </row>
    <row r="32" spans="1:6" ht="15" customHeight="1">
      <c r="A32" s="209">
        <v>112</v>
      </c>
      <c r="B32" s="171" t="s">
        <v>352</v>
      </c>
      <c r="C32" s="208" t="s">
        <v>321</v>
      </c>
      <c r="D32" s="207">
        <f>SUM(D33)</f>
        <v>197696.29573</v>
      </c>
      <c r="E32" s="169">
        <f>SUM(E33)</f>
        <v>144529.1</v>
      </c>
      <c r="F32" s="169">
        <f>SUM(F33)</f>
        <v>145117.4</v>
      </c>
    </row>
    <row r="33" spans="1:6" ht="15.75" customHeight="1">
      <c r="A33" s="206">
        <v>112</v>
      </c>
      <c r="B33" s="175" t="s">
        <v>351</v>
      </c>
      <c r="C33" s="205" t="s">
        <v>350</v>
      </c>
      <c r="D33" s="204">
        <f>SUM(D34)</f>
        <v>197696.29573</v>
      </c>
      <c r="E33" s="164">
        <f>SUM(E34)</f>
        <v>144529.1</v>
      </c>
      <c r="F33" s="164">
        <f>SUM(F34)</f>
        <v>145117.4</v>
      </c>
    </row>
    <row r="34" spans="1:6" ht="25.5" customHeight="1">
      <c r="A34" s="206">
        <v>112</v>
      </c>
      <c r="B34" s="175" t="s">
        <v>349</v>
      </c>
      <c r="C34" s="205" t="s">
        <v>348</v>
      </c>
      <c r="D34" s="204">
        <f>SUM(D35)</f>
        <v>197696.29573</v>
      </c>
      <c r="E34" s="164">
        <f>SUM(E35)</f>
        <v>144529.1</v>
      </c>
      <c r="F34" s="164">
        <f>SUM(F35)</f>
        <v>145117.4</v>
      </c>
    </row>
    <row r="35" spans="1:6" ht="23.25" customHeight="1">
      <c r="A35" s="203">
        <v>112</v>
      </c>
      <c r="B35" s="202" t="s">
        <v>347</v>
      </c>
      <c r="C35" s="201" t="s">
        <v>315</v>
      </c>
      <c r="D35" s="200">
        <v>197696.29573</v>
      </c>
      <c r="E35" s="199">
        <v>144529.1</v>
      </c>
      <c r="F35" s="198">
        <v>145117.4</v>
      </c>
    </row>
  </sheetData>
  <sheetProtection/>
  <mergeCells count="5">
    <mergeCell ref="A20:F20"/>
    <mergeCell ref="A21:C21"/>
    <mergeCell ref="A22:B22"/>
    <mergeCell ref="C22:C23"/>
    <mergeCell ref="D22:F22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27.8515625" style="109" customWidth="1"/>
    <col min="2" max="2" width="38.28125" style="109" customWidth="1"/>
    <col min="3" max="3" width="11.421875" style="109" customWidth="1"/>
    <col min="4" max="4" width="9.57421875" style="109" customWidth="1"/>
    <col min="5" max="5" width="9.7109375" style="109" customWidth="1"/>
    <col min="6" max="16384" width="9.140625" style="109" customWidth="1"/>
  </cols>
  <sheetData>
    <row r="1" spans="4:5" ht="15.75">
      <c r="D1" s="197"/>
      <c r="E1" s="196" t="s">
        <v>342</v>
      </c>
    </row>
    <row r="2" spans="4:5" ht="15.75">
      <c r="D2" s="94"/>
      <c r="E2" s="196" t="s">
        <v>1</v>
      </c>
    </row>
    <row r="3" spans="3:5" ht="15" customHeight="1">
      <c r="C3" s="99" t="s">
        <v>346</v>
      </c>
      <c r="D3" s="195"/>
      <c r="E3" s="195"/>
    </row>
    <row r="4" spans="4:5" ht="15.75">
      <c r="D4" s="197"/>
      <c r="E4" s="196" t="s">
        <v>342</v>
      </c>
    </row>
    <row r="5" spans="4:5" ht="15.75">
      <c r="D5" s="94"/>
      <c r="E5" s="196" t="s">
        <v>1</v>
      </c>
    </row>
    <row r="6" spans="3:5" ht="15" customHeight="1">
      <c r="C6" s="99" t="s">
        <v>345</v>
      </c>
      <c r="D6" s="195"/>
      <c r="E6" s="195"/>
    </row>
    <row r="7" spans="4:5" ht="15.75">
      <c r="D7" s="197"/>
      <c r="E7" s="196" t="s">
        <v>0</v>
      </c>
    </row>
    <row r="8" spans="4:5" ht="15.75">
      <c r="D8" s="94"/>
      <c r="E8" s="196" t="s">
        <v>1</v>
      </c>
    </row>
    <row r="9" spans="3:5" ht="15" customHeight="1">
      <c r="C9" s="99" t="s">
        <v>344</v>
      </c>
      <c r="D9" s="195"/>
      <c r="E9" s="195"/>
    </row>
    <row r="10" spans="4:5" ht="15.75">
      <c r="D10" s="197"/>
      <c r="E10" s="196" t="s">
        <v>342</v>
      </c>
    </row>
    <row r="11" spans="4:5" ht="15.75">
      <c r="D11" s="94"/>
      <c r="E11" s="196" t="s">
        <v>1</v>
      </c>
    </row>
    <row r="12" spans="3:5" ht="15" customHeight="1">
      <c r="C12" s="99" t="s">
        <v>343</v>
      </c>
      <c r="D12" s="195"/>
      <c r="E12" s="195"/>
    </row>
    <row r="13" spans="4:5" ht="15.75">
      <c r="D13" s="197"/>
      <c r="E13" s="196" t="s">
        <v>342</v>
      </c>
    </row>
    <row r="14" spans="4:5" ht="15.75">
      <c r="D14" s="94"/>
      <c r="E14" s="196" t="s">
        <v>1</v>
      </c>
    </row>
    <row r="15" spans="3:5" ht="15" customHeight="1">
      <c r="C15" s="99" t="s">
        <v>341</v>
      </c>
      <c r="D15" s="195"/>
      <c r="E15" s="195"/>
    </row>
    <row r="16" spans="1:6" ht="15.75">
      <c r="A16"/>
      <c r="D16" s="197"/>
      <c r="E16" s="196" t="s">
        <v>340</v>
      </c>
      <c r="F16" s="157"/>
    </row>
    <row r="17" spans="4:6" ht="15.75">
      <c r="D17" s="94"/>
      <c r="E17" s="196" t="s">
        <v>1</v>
      </c>
      <c r="F17" s="94"/>
    </row>
    <row r="18" spans="1:6" ht="15.75" customHeight="1">
      <c r="A18"/>
      <c r="C18" s="99" t="s">
        <v>339</v>
      </c>
      <c r="D18" s="195"/>
      <c r="E18" s="195"/>
      <c r="F18" s="157"/>
    </row>
    <row r="19" spans="1:6" ht="12.75">
      <c r="A19" s="194"/>
      <c r="B19" s="193"/>
      <c r="D19" s="192"/>
      <c r="E19" s="192"/>
      <c r="F19" s="192"/>
    </row>
    <row r="20" spans="1:5" ht="50.25" customHeight="1">
      <c r="A20" s="191" t="s">
        <v>338</v>
      </c>
      <c r="B20" s="190"/>
      <c r="C20" s="190"/>
      <c r="D20" s="107"/>
      <c r="E20" s="107"/>
    </row>
    <row r="21" spans="1:3" ht="14.25" customHeight="1">
      <c r="A21" s="153"/>
      <c r="B21" s="153"/>
      <c r="C21" s="189"/>
    </row>
    <row r="22" spans="1:5" ht="41.25" customHeight="1">
      <c r="A22" s="151" t="s">
        <v>337</v>
      </c>
      <c r="B22" s="151" t="s">
        <v>336</v>
      </c>
      <c r="C22" s="188" t="s">
        <v>4</v>
      </c>
      <c r="D22" s="187"/>
      <c r="E22" s="187"/>
    </row>
    <row r="23" spans="1:5" ht="27" customHeight="1">
      <c r="A23" s="186"/>
      <c r="B23" s="186"/>
      <c r="C23" s="148" t="s">
        <v>151</v>
      </c>
      <c r="D23" s="145" t="s">
        <v>335</v>
      </c>
      <c r="E23" s="145" t="s">
        <v>153</v>
      </c>
    </row>
    <row r="24" spans="1:5" ht="15.75" customHeight="1">
      <c r="A24" s="185">
        <v>1</v>
      </c>
      <c r="B24" s="185">
        <v>2</v>
      </c>
      <c r="C24" s="145">
        <v>3</v>
      </c>
      <c r="D24" s="139">
        <v>4</v>
      </c>
      <c r="E24" s="139">
        <v>5</v>
      </c>
    </row>
    <row r="25" spans="1:5" ht="47.25">
      <c r="A25" s="184" t="s">
        <v>334</v>
      </c>
      <c r="B25" s="183" t="s">
        <v>333</v>
      </c>
      <c r="C25" s="182">
        <f>SUM(C26)</f>
        <v>4791.731980000011</v>
      </c>
      <c r="D25" s="181">
        <f>SUM(D26)</f>
        <v>1436.5</v>
      </c>
      <c r="E25" s="181">
        <f>SUM(E26)</f>
        <v>1579.2999999999884</v>
      </c>
    </row>
    <row r="26" spans="1:5" ht="31.5" customHeight="1">
      <c r="A26" s="180" t="s">
        <v>332</v>
      </c>
      <c r="B26" s="179" t="s">
        <v>331</v>
      </c>
      <c r="C26" s="178">
        <f>SUM(C27,C31)</f>
        <v>4791.731980000011</v>
      </c>
      <c r="D26" s="177">
        <f>SUM(D27,D31)</f>
        <v>1436.5</v>
      </c>
      <c r="E26" s="177">
        <f>SUM(E27,E31)</f>
        <v>1579.2999999999884</v>
      </c>
    </row>
    <row r="27" spans="1:5" ht="18" customHeight="1">
      <c r="A27" s="176" t="s">
        <v>330</v>
      </c>
      <c r="B27" s="176" t="s">
        <v>329</v>
      </c>
      <c r="C27" s="170">
        <f>SUM(C28)</f>
        <v>-192904.56375</v>
      </c>
      <c r="D27" s="169">
        <f>SUM(D28)</f>
        <v>-143092.6</v>
      </c>
      <c r="E27" s="169">
        <f>SUM(E28)</f>
        <v>-143538.1</v>
      </c>
    </row>
    <row r="28" spans="1:5" ht="17.25" customHeight="1">
      <c r="A28" s="175" t="s">
        <v>328</v>
      </c>
      <c r="B28" s="175" t="s">
        <v>327</v>
      </c>
      <c r="C28" s="165">
        <f>SUM(C29)</f>
        <v>-192904.56375</v>
      </c>
      <c r="D28" s="164">
        <f>SUM(D29)</f>
        <v>-143092.6</v>
      </c>
      <c r="E28" s="164">
        <f>SUM(E29)</f>
        <v>-143538.1</v>
      </c>
    </row>
    <row r="29" spans="1:5" ht="23.25" customHeight="1">
      <c r="A29" s="174" t="s">
        <v>326</v>
      </c>
      <c r="B29" s="173" t="s">
        <v>325</v>
      </c>
      <c r="C29" s="165">
        <f>SUM(C30)</f>
        <v>-192904.56375</v>
      </c>
      <c r="D29" s="164">
        <f>SUM(D30)</f>
        <v>-143092.6</v>
      </c>
      <c r="E29" s="164">
        <f>SUM(E30)</f>
        <v>-143538.1</v>
      </c>
    </row>
    <row r="30" spans="1:5" ht="25.5" customHeight="1">
      <c r="A30" s="163" t="s">
        <v>324</v>
      </c>
      <c r="B30" s="172" t="s">
        <v>323</v>
      </c>
      <c r="C30" s="161">
        <v>-192904.56375</v>
      </c>
      <c r="D30" s="160">
        <v>-143092.6</v>
      </c>
      <c r="E30" s="160">
        <v>-143538.1</v>
      </c>
    </row>
    <row r="31" spans="1:5" ht="15.75" customHeight="1">
      <c r="A31" s="171" t="s">
        <v>322</v>
      </c>
      <c r="B31" s="171" t="s">
        <v>321</v>
      </c>
      <c r="C31" s="170">
        <f>SUM(C32)</f>
        <v>197696.29573</v>
      </c>
      <c r="D31" s="169">
        <f>SUM(D32)</f>
        <v>144529.1</v>
      </c>
      <c r="E31" s="169">
        <f>SUM(E32)</f>
        <v>145117.4</v>
      </c>
    </row>
    <row r="32" spans="1:5" ht="18.75" customHeight="1">
      <c r="A32" s="168" t="s">
        <v>320</v>
      </c>
      <c r="B32" s="168" t="s">
        <v>319</v>
      </c>
      <c r="C32" s="165">
        <f>SUM(C33)</f>
        <v>197696.29573</v>
      </c>
      <c r="D32" s="164">
        <f>SUM(D33)</f>
        <v>144529.1</v>
      </c>
      <c r="E32" s="164">
        <f>SUM(E33)</f>
        <v>145117.4</v>
      </c>
    </row>
    <row r="33" spans="1:5" s="159" customFormat="1" ht="26.25" customHeight="1">
      <c r="A33" s="167" t="s">
        <v>318</v>
      </c>
      <c r="B33" s="166" t="s">
        <v>317</v>
      </c>
      <c r="C33" s="165">
        <f>SUM(C34)</f>
        <v>197696.29573</v>
      </c>
      <c r="D33" s="164">
        <f>SUM(D34)</f>
        <v>144529.1</v>
      </c>
      <c r="E33" s="164">
        <f>SUM(E34)</f>
        <v>145117.4</v>
      </c>
    </row>
    <row r="34" spans="1:5" s="159" customFormat="1" ht="24">
      <c r="A34" s="163" t="s">
        <v>316</v>
      </c>
      <c r="B34" s="162" t="s">
        <v>315</v>
      </c>
      <c r="C34" s="161">
        <v>197696.29573</v>
      </c>
      <c r="D34" s="160">
        <v>144529.1</v>
      </c>
      <c r="E34" s="160">
        <v>145117.4</v>
      </c>
    </row>
  </sheetData>
  <sheetProtection/>
  <mergeCells count="10">
    <mergeCell ref="C3:E3"/>
    <mergeCell ref="C6:E6"/>
    <mergeCell ref="C9:E9"/>
    <mergeCell ref="C12:E12"/>
    <mergeCell ref="A22:A23"/>
    <mergeCell ref="B22:B23"/>
    <mergeCell ref="C22:E22"/>
    <mergeCell ref="C18:E18"/>
    <mergeCell ref="A20:E20"/>
    <mergeCell ref="C15:E15"/>
  </mergeCells>
  <printOptions/>
  <pageMargins left="0.7874015748031497" right="0" top="0.3937007874015748" bottom="0.3937007874015748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="90" zoomScaleNormal="90" zoomScalePageLayoutView="0" workbookViewId="0" topLeftCell="A67">
      <selection activeCell="E77" sqref="E77"/>
    </sheetView>
  </sheetViews>
  <sheetFormatPr defaultColWidth="9.140625" defaultRowHeight="15"/>
  <cols>
    <col min="1" max="1" width="14.57421875" style="109" customWidth="1"/>
    <col min="2" max="2" width="23.421875" style="109" customWidth="1"/>
    <col min="3" max="3" width="73.140625" style="109" customWidth="1"/>
    <col min="4" max="16384" width="9.140625" style="109" customWidth="1"/>
  </cols>
  <sheetData>
    <row r="1" ht="18.75">
      <c r="C1" s="158" t="s">
        <v>0</v>
      </c>
    </row>
    <row r="2" ht="18.75">
      <c r="C2" s="158" t="s">
        <v>1</v>
      </c>
    </row>
    <row r="3" ht="18.75">
      <c r="C3" s="158" t="s">
        <v>314</v>
      </c>
    </row>
    <row r="4" ht="18.75">
      <c r="C4" s="158" t="s">
        <v>0</v>
      </c>
    </row>
    <row r="5" ht="18.75">
      <c r="C5" s="158" t="s">
        <v>1</v>
      </c>
    </row>
    <row r="6" ht="18.75">
      <c r="C6" s="158" t="s">
        <v>313</v>
      </c>
    </row>
    <row r="7" ht="18.75">
      <c r="C7" s="158" t="s">
        <v>0</v>
      </c>
    </row>
    <row r="8" ht="18.75">
      <c r="C8" s="158" t="s">
        <v>1</v>
      </c>
    </row>
    <row r="9" ht="18.75">
      <c r="C9" s="158" t="s">
        <v>312</v>
      </c>
    </row>
    <row r="10" ht="18.75">
      <c r="C10" s="158" t="s">
        <v>0</v>
      </c>
    </row>
    <row r="11" ht="18.75">
      <c r="C11" s="158" t="s">
        <v>1</v>
      </c>
    </row>
    <row r="12" ht="18.75">
      <c r="C12" s="158" t="s">
        <v>311</v>
      </c>
    </row>
    <row r="13" spans="1:6" ht="15.75" customHeight="1">
      <c r="A13" s="94"/>
      <c r="B13" s="157"/>
      <c r="C13" s="158" t="s">
        <v>310</v>
      </c>
      <c r="E13" s="157"/>
      <c r="F13" s="157"/>
    </row>
    <row r="14" spans="2:6" ht="15" customHeight="1">
      <c r="B14" s="94"/>
      <c r="C14" s="158" t="s">
        <v>1</v>
      </c>
      <c r="D14" s="94"/>
      <c r="E14" s="94"/>
      <c r="F14" s="94"/>
    </row>
    <row r="15" spans="1:6" ht="15.75" customHeight="1">
      <c r="A15" s="94"/>
      <c r="B15" s="157"/>
      <c r="C15" s="158" t="s">
        <v>309</v>
      </c>
      <c r="E15" s="157"/>
      <c r="F15" s="157"/>
    </row>
    <row r="16" ht="12.75">
      <c r="B16" s="156"/>
    </row>
    <row r="17" spans="1:3" ht="36.75" customHeight="1">
      <c r="A17" s="155" t="s">
        <v>308</v>
      </c>
      <c r="B17" s="154"/>
      <c r="C17" s="154"/>
    </row>
    <row r="18" spans="1:3" ht="12.75">
      <c r="A18" s="153"/>
      <c r="B18" s="153"/>
      <c r="C18" s="153"/>
    </row>
    <row r="19" spans="1:3" ht="50.25" customHeight="1">
      <c r="A19" s="152" t="s">
        <v>2</v>
      </c>
      <c r="B19" s="113"/>
      <c r="C19" s="151" t="s">
        <v>307</v>
      </c>
    </row>
    <row r="20" spans="1:3" ht="51" customHeight="1">
      <c r="A20" s="148" t="s">
        <v>306</v>
      </c>
      <c r="B20" s="148" t="s">
        <v>305</v>
      </c>
      <c r="C20" s="150"/>
    </row>
    <row r="21" spans="1:3" ht="34.5" customHeight="1">
      <c r="A21" s="149" t="s">
        <v>300</v>
      </c>
      <c r="B21" s="148"/>
      <c r="C21" s="144" t="s">
        <v>304</v>
      </c>
    </row>
    <row r="22" spans="1:3" ht="33" customHeight="1">
      <c r="A22" s="147" t="s">
        <v>300</v>
      </c>
      <c r="B22" s="120" t="s">
        <v>303</v>
      </c>
      <c r="C22" s="119" t="s">
        <v>57</v>
      </c>
    </row>
    <row r="23" spans="1:3" ht="29.25" customHeight="1">
      <c r="A23" s="147" t="s">
        <v>300</v>
      </c>
      <c r="B23" s="120" t="s">
        <v>302</v>
      </c>
      <c r="C23" s="119" t="s">
        <v>59</v>
      </c>
    </row>
    <row r="24" spans="1:3" ht="21" customHeight="1">
      <c r="A24" s="147" t="s">
        <v>300</v>
      </c>
      <c r="B24" s="120" t="s">
        <v>301</v>
      </c>
      <c r="C24" s="119" t="s">
        <v>61</v>
      </c>
    </row>
    <row r="25" spans="1:3" ht="21" customHeight="1">
      <c r="A25" s="147" t="s">
        <v>300</v>
      </c>
      <c r="B25" s="120" t="s">
        <v>299</v>
      </c>
      <c r="C25" s="119" t="s">
        <v>63</v>
      </c>
    </row>
    <row r="26" spans="1:3" ht="21" customHeight="1">
      <c r="A26" s="146">
        <v>100</v>
      </c>
      <c r="B26" s="145"/>
      <c r="C26" s="144" t="s">
        <v>298</v>
      </c>
    </row>
    <row r="27" spans="1:3" ht="33.75" customHeight="1">
      <c r="A27" s="143">
        <v>100</v>
      </c>
      <c r="B27" s="120" t="s">
        <v>297</v>
      </c>
      <c r="C27" s="119" t="s">
        <v>168</v>
      </c>
    </row>
    <row r="28" spans="1:3" ht="44.25" customHeight="1">
      <c r="A28" s="143">
        <v>100</v>
      </c>
      <c r="B28" s="120" t="s">
        <v>296</v>
      </c>
      <c r="C28" s="119" t="s">
        <v>169</v>
      </c>
    </row>
    <row r="29" spans="1:3" ht="46.5" customHeight="1">
      <c r="A29" s="143">
        <v>100</v>
      </c>
      <c r="B29" s="120" t="s">
        <v>295</v>
      </c>
      <c r="C29" s="119" t="s">
        <v>170</v>
      </c>
    </row>
    <row r="30" spans="1:3" ht="45" customHeight="1">
      <c r="A30" s="143">
        <v>100</v>
      </c>
      <c r="B30" s="120" t="s">
        <v>294</v>
      </c>
      <c r="C30" s="119" t="s">
        <v>171</v>
      </c>
    </row>
    <row r="31" spans="1:3" ht="19.5" customHeight="1">
      <c r="A31" s="123">
        <v>111</v>
      </c>
      <c r="B31" s="142"/>
      <c r="C31" s="141" t="s">
        <v>293</v>
      </c>
    </row>
    <row r="32" spans="1:3" ht="28.5" customHeight="1">
      <c r="A32" s="118">
        <v>111</v>
      </c>
      <c r="B32" s="122" t="s">
        <v>292</v>
      </c>
      <c r="C32" s="137" t="s">
        <v>291</v>
      </c>
    </row>
    <row r="33" spans="1:3" ht="30.75" customHeight="1">
      <c r="A33" s="118">
        <v>111</v>
      </c>
      <c r="B33" s="129" t="s">
        <v>271</v>
      </c>
      <c r="C33" s="140" t="s">
        <v>71</v>
      </c>
    </row>
    <row r="34" spans="1:3" ht="35.25" customHeight="1">
      <c r="A34" s="118">
        <v>111</v>
      </c>
      <c r="B34" s="122" t="s">
        <v>244</v>
      </c>
      <c r="C34" s="110" t="s">
        <v>289</v>
      </c>
    </row>
    <row r="35" spans="1:3" ht="31.5">
      <c r="A35" s="139">
        <v>112</v>
      </c>
      <c r="B35" s="127"/>
      <c r="C35" s="138" t="s">
        <v>290</v>
      </c>
    </row>
    <row r="36" spans="1:3" ht="29.25" customHeight="1">
      <c r="A36" s="130">
        <v>112</v>
      </c>
      <c r="B36" s="127" t="s">
        <v>244</v>
      </c>
      <c r="C36" s="133" t="s">
        <v>289</v>
      </c>
    </row>
    <row r="37" spans="1:3" ht="15.75">
      <c r="A37" s="130">
        <v>112</v>
      </c>
      <c r="B37" s="122" t="s">
        <v>264</v>
      </c>
      <c r="C37" s="137" t="s">
        <v>208</v>
      </c>
    </row>
    <row r="38" spans="1:3" ht="27" customHeight="1">
      <c r="A38" s="130">
        <v>112</v>
      </c>
      <c r="B38" s="127" t="s">
        <v>288</v>
      </c>
      <c r="C38" s="133" t="s">
        <v>287</v>
      </c>
    </row>
    <row r="39" spans="1:3" ht="30" customHeight="1">
      <c r="A39" s="130">
        <v>112</v>
      </c>
      <c r="B39" s="136" t="s">
        <v>286</v>
      </c>
      <c r="C39" s="132" t="s">
        <v>185</v>
      </c>
    </row>
    <row r="40" spans="1:3" ht="30" customHeight="1">
      <c r="A40" s="130">
        <v>112</v>
      </c>
      <c r="B40" s="135" t="s">
        <v>285</v>
      </c>
      <c r="C40" s="132" t="s">
        <v>192</v>
      </c>
    </row>
    <row r="41" spans="1:3" ht="30" customHeight="1">
      <c r="A41" s="130">
        <v>112</v>
      </c>
      <c r="B41" s="135" t="s">
        <v>284</v>
      </c>
      <c r="C41" s="132" t="s">
        <v>239</v>
      </c>
    </row>
    <row r="42" spans="1:3" ht="51" customHeight="1">
      <c r="A42" s="130">
        <v>112</v>
      </c>
      <c r="B42" s="135" t="s">
        <v>283</v>
      </c>
      <c r="C42" s="132" t="s">
        <v>213</v>
      </c>
    </row>
    <row r="43" spans="1:3" ht="76.5" customHeight="1">
      <c r="A43" s="130">
        <v>112</v>
      </c>
      <c r="B43" s="135" t="s">
        <v>282</v>
      </c>
      <c r="C43" s="119" t="s">
        <v>201</v>
      </c>
    </row>
    <row r="44" spans="1:3" ht="17.25" customHeight="1">
      <c r="A44" s="130">
        <v>112</v>
      </c>
      <c r="B44" s="135" t="s">
        <v>281</v>
      </c>
      <c r="C44" s="119" t="s">
        <v>160</v>
      </c>
    </row>
    <row r="45" spans="1:3" ht="45" customHeight="1">
      <c r="A45" s="130">
        <v>112</v>
      </c>
      <c r="B45" s="134" t="s">
        <v>280</v>
      </c>
      <c r="C45" s="119" t="s">
        <v>144</v>
      </c>
    </row>
    <row r="46" spans="1:3" ht="29.25" customHeight="1">
      <c r="A46" s="130">
        <v>112</v>
      </c>
      <c r="B46" s="127" t="s">
        <v>279</v>
      </c>
      <c r="C46" s="133" t="s">
        <v>109</v>
      </c>
    </row>
    <row r="47" spans="1:3" ht="19.5" customHeight="1">
      <c r="A47" s="130">
        <v>112</v>
      </c>
      <c r="B47" s="127" t="s">
        <v>278</v>
      </c>
      <c r="C47" s="132" t="s">
        <v>122</v>
      </c>
    </row>
    <row r="48" spans="1:3" ht="19.5" customHeight="1">
      <c r="A48" s="130">
        <v>112</v>
      </c>
      <c r="B48" s="120" t="s">
        <v>277</v>
      </c>
      <c r="C48" s="119" t="s">
        <v>179</v>
      </c>
    </row>
    <row r="49" spans="1:3" ht="62.25" customHeight="1">
      <c r="A49" s="130">
        <v>112</v>
      </c>
      <c r="B49" s="127" t="s">
        <v>276</v>
      </c>
      <c r="C49" s="132" t="s">
        <v>117</v>
      </c>
    </row>
    <row r="50" spans="1:3" ht="78" customHeight="1">
      <c r="A50" s="130">
        <v>112</v>
      </c>
      <c r="B50" s="127" t="s">
        <v>275</v>
      </c>
      <c r="C50" s="132" t="s">
        <v>274</v>
      </c>
    </row>
    <row r="51" spans="1:3" ht="45" customHeight="1">
      <c r="A51" s="130">
        <v>112</v>
      </c>
      <c r="B51" s="127" t="s">
        <v>273</v>
      </c>
      <c r="C51" s="131" t="s">
        <v>197</v>
      </c>
    </row>
    <row r="52" spans="1:3" ht="33" customHeight="1">
      <c r="A52" s="123">
        <v>113</v>
      </c>
      <c r="B52" s="127"/>
      <c r="C52" s="121" t="s">
        <v>272</v>
      </c>
    </row>
    <row r="53" spans="1:3" ht="29.25" customHeight="1">
      <c r="A53" s="130">
        <v>113</v>
      </c>
      <c r="B53" s="129" t="s">
        <v>271</v>
      </c>
      <c r="C53" s="128" t="s">
        <v>71</v>
      </c>
    </row>
    <row r="54" spans="1:3" ht="31.5">
      <c r="A54" s="123">
        <v>118</v>
      </c>
      <c r="B54" s="122"/>
      <c r="C54" s="121" t="s">
        <v>270</v>
      </c>
    </row>
    <row r="55" spans="1:3" ht="70.5" customHeight="1">
      <c r="A55" s="118">
        <v>118</v>
      </c>
      <c r="B55" s="127" t="s">
        <v>269</v>
      </c>
      <c r="C55" s="126" t="s">
        <v>41</v>
      </c>
    </row>
    <row r="56" spans="1:3" ht="62.25" customHeight="1">
      <c r="A56" s="118">
        <v>118</v>
      </c>
      <c r="B56" s="122" t="s">
        <v>268</v>
      </c>
      <c r="C56" s="110" t="s">
        <v>45</v>
      </c>
    </row>
    <row r="57" spans="1:3" ht="63.75" customHeight="1">
      <c r="A57" s="118">
        <v>118</v>
      </c>
      <c r="B57" s="125" t="s">
        <v>267</v>
      </c>
      <c r="C57" s="119" t="s">
        <v>51</v>
      </c>
    </row>
    <row r="58" spans="1:3" ht="78" customHeight="1">
      <c r="A58" s="118">
        <v>118</v>
      </c>
      <c r="B58" s="122" t="s">
        <v>266</v>
      </c>
      <c r="C58" s="126" t="s">
        <v>79</v>
      </c>
    </row>
    <row r="59" spans="1:3" ht="35.25" customHeight="1">
      <c r="A59" s="118">
        <v>118</v>
      </c>
      <c r="B59" s="122" t="s">
        <v>265</v>
      </c>
      <c r="C59" s="110" t="s">
        <v>85</v>
      </c>
    </row>
    <row r="60" spans="1:3" ht="23.25" customHeight="1">
      <c r="A60" s="118">
        <v>118</v>
      </c>
      <c r="B60" s="122" t="s">
        <v>264</v>
      </c>
      <c r="C60" s="110" t="s">
        <v>208</v>
      </c>
    </row>
    <row r="61" spans="1:3" ht="33.75" customHeight="1">
      <c r="A61" s="123">
        <v>141</v>
      </c>
      <c r="B61" s="122"/>
      <c r="C61" s="121" t="s">
        <v>263</v>
      </c>
    </row>
    <row r="62" spans="1:3" ht="49.5" customHeight="1">
      <c r="A62" s="118">
        <v>141</v>
      </c>
      <c r="B62" s="120" t="s">
        <v>262</v>
      </c>
      <c r="C62" s="119" t="s">
        <v>89</v>
      </c>
    </row>
    <row r="63" spans="1:3" ht="23.25" customHeight="1">
      <c r="A63" s="123">
        <v>182</v>
      </c>
      <c r="B63" s="122"/>
      <c r="C63" s="121" t="s">
        <v>261</v>
      </c>
    </row>
    <row r="64" spans="1:3" ht="64.5" customHeight="1">
      <c r="A64" s="118">
        <v>182</v>
      </c>
      <c r="B64" s="120" t="s">
        <v>260</v>
      </c>
      <c r="C64" s="119" t="s">
        <v>11</v>
      </c>
    </row>
    <row r="65" spans="1:3" ht="97.5" customHeight="1">
      <c r="A65" s="118">
        <v>182</v>
      </c>
      <c r="B65" s="120" t="s">
        <v>259</v>
      </c>
      <c r="C65" s="119" t="s">
        <v>13</v>
      </c>
    </row>
    <row r="66" spans="1:3" ht="49.5" customHeight="1">
      <c r="A66" s="118">
        <v>182</v>
      </c>
      <c r="B66" s="120" t="s">
        <v>258</v>
      </c>
      <c r="C66" s="119" t="s">
        <v>15</v>
      </c>
    </row>
    <row r="67" spans="1:3" ht="77.25" customHeight="1">
      <c r="A67" s="118">
        <v>182</v>
      </c>
      <c r="B67" s="120" t="s">
        <v>257</v>
      </c>
      <c r="C67" s="119" t="s">
        <v>127</v>
      </c>
    </row>
    <row r="68" spans="1:3" ht="23.25" customHeight="1">
      <c r="A68" s="118">
        <v>182</v>
      </c>
      <c r="B68" s="125" t="s">
        <v>256</v>
      </c>
      <c r="C68" s="119" t="s">
        <v>21</v>
      </c>
    </row>
    <row r="69" spans="1:3" ht="23.25" customHeight="1">
      <c r="A69" s="118">
        <v>182</v>
      </c>
      <c r="B69" s="120" t="s">
        <v>255</v>
      </c>
      <c r="C69" s="119" t="s">
        <v>23</v>
      </c>
    </row>
    <row r="70" spans="1:3" ht="35.25" customHeight="1">
      <c r="A70" s="118">
        <v>182</v>
      </c>
      <c r="B70" s="120" t="s">
        <v>254</v>
      </c>
      <c r="C70" s="119" t="s">
        <v>131</v>
      </c>
    </row>
    <row r="71" spans="1:3" ht="49.5" customHeight="1">
      <c r="A71" s="118">
        <v>182</v>
      </c>
      <c r="B71" s="117" t="s">
        <v>253</v>
      </c>
      <c r="C71" s="119" t="s">
        <v>29</v>
      </c>
    </row>
    <row r="72" spans="1:3" ht="23.25" customHeight="1">
      <c r="A72" s="118">
        <v>182</v>
      </c>
      <c r="B72" s="117" t="s">
        <v>252</v>
      </c>
      <c r="C72" s="116" t="s">
        <v>138</v>
      </c>
    </row>
    <row r="73" spans="1:3" ht="30" customHeight="1">
      <c r="A73" s="118">
        <v>182</v>
      </c>
      <c r="B73" s="117" t="s">
        <v>251</v>
      </c>
      <c r="C73" s="116" t="s">
        <v>221</v>
      </c>
    </row>
    <row r="74" spans="1:3" ht="23.25" customHeight="1">
      <c r="A74" s="118">
        <v>182</v>
      </c>
      <c r="B74" s="117" t="s">
        <v>250</v>
      </c>
      <c r="C74" s="116" t="s">
        <v>225</v>
      </c>
    </row>
    <row r="75" spans="1:3" ht="29.25" customHeight="1">
      <c r="A75" s="118">
        <v>182</v>
      </c>
      <c r="B75" s="117" t="s">
        <v>249</v>
      </c>
      <c r="C75" s="116" t="s">
        <v>231</v>
      </c>
    </row>
    <row r="76" spans="1:3" ht="33.75" customHeight="1">
      <c r="A76" s="123">
        <v>188</v>
      </c>
      <c r="B76" s="122"/>
      <c r="C76" s="121" t="s">
        <v>248</v>
      </c>
    </row>
    <row r="77" spans="1:3" ht="51" customHeight="1">
      <c r="A77" s="118">
        <v>188</v>
      </c>
      <c r="B77" s="117" t="s">
        <v>247</v>
      </c>
      <c r="C77" s="124" t="s">
        <v>235</v>
      </c>
    </row>
    <row r="78" spans="1:3" ht="28.5" customHeight="1">
      <c r="A78" s="118">
        <v>188</v>
      </c>
      <c r="B78" s="117" t="s">
        <v>244</v>
      </c>
      <c r="C78" s="116" t="s">
        <v>93</v>
      </c>
    </row>
    <row r="79" spans="1:3" ht="33" customHeight="1">
      <c r="A79" s="123">
        <v>192</v>
      </c>
      <c r="B79" s="122"/>
      <c r="C79" s="121" t="s">
        <v>246</v>
      </c>
    </row>
    <row r="80" spans="1:3" ht="62.25" customHeight="1">
      <c r="A80" s="118">
        <v>192</v>
      </c>
      <c r="B80" s="120" t="s">
        <v>245</v>
      </c>
      <c r="C80" s="119" t="s">
        <v>140</v>
      </c>
    </row>
    <row r="81" spans="1:3" ht="34.5" customHeight="1">
      <c r="A81" s="118">
        <v>192</v>
      </c>
      <c r="B81" s="117" t="s">
        <v>244</v>
      </c>
      <c r="C81" s="116" t="s">
        <v>93</v>
      </c>
    </row>
    <row r="82" spans="1:3" ht="15.75">
      <c r="A82" s="115" t="s">
        <v>243</v>
      </c>
      <c r="B82" s="114"/>
      <c r="C82" s="113"/>
    </row>
    <row r="83" spans="1:3" ht="30.75" customHeight="1">
      <c r="A83" s="112" t="s">
        <v>242</v>
      </c>
      <c r="B83" s="111" t="s">
        <v>241</v>
      </c>
      <c r="C83" s="110" t="s">
        <v>240</v>
      </c>
    </row>
  </sheetData>
  <sheetProtection/>
  <mergeCells count="4">
    <mergeCell ref="A19:B19"/>
    <mergeCell ref="C19:C20"/>
    <mergeCell ref="A17:C17"/>
    <mergeCell ref="A82:C82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6"/>
  <sheetViews>
    <sheetView zoomScale="110" zoomScaleNormal="110" zoomScalePageLayoutView="0" workbookViewId="0" topLeftCell="A1">
      <selection activeCell="B118" sqref="B118"/>
    </sheetView>
  </sheetViews>
  <sheetFormatPr defaultColWidth="9.140625" defaultRowHeight="15"/>
  <cols>
    <col min="1" max="1" width="24.00390625" style="1" customWidth="1"/>
    <col min="2" max="2" width="51.57421875" style="1" customWidth="1"/>
    <col min="3" max="3" width="9.421875" style="1" customWidth="1"/>
    <col min="4" max="4" width="9.00390625" style="1" customWidth="1"/>
    <col min="5" max="5" width="9.28125" style="1" customWidth="1"/>
    <col min="6" max="16384" width="9.140625" style="1" customWidth="1"/>
  </cols>
  <sheetData>
    <row r="1" spans="4:5" ht="15.75">
      <c r="D1" s="99" t="s">
        <v>163</v>
      </c>
      <c r="E1" s="99"/>
    </row>
    <row r="2" spans="2:5" ht="15">
      <c r="B2" s="99" t="s">
        <v>1</v>
      </c>
      <c r="C2" s="107"/>
      <c r="D2" s="107"/>
      <c r="E2" s="107"/>
    </row>
    <row r="3" spans="3:5" ht="15">
      <c r="C3" s="99" t="s">
        <v>217</v>
      </c>
      <c r="D3" s="108"/>
      <c r="E3" s="108"/>
    </row>
    <row r="4" spans="4:5" ht="15.75">
      <c r="D4" s="99" t="s">
        <v>163</v>
      </c>
      <c r="E4" s="99"/>
    </row>
    <row r="5" spans="2:5" ht="15">
      <c r="B5" s="99" t="s">
        <v>1</v>
      </c>
      <c r="C5" s="107"/>
      <c r="D5" s="107"/>
      <c r="E5" s="107"/>
    </row>
    <row r="6" spans="3:5" ht="15">
      <c r="C6" s="99" t="s">
        <v>203</v>
      </c>
      <c r="D6" s="108"/>
      <c r="E6" s="108"/>
    </row>
    <row r="7" spans="4:5" ht="15.75" customHeight="1">
      <c r="D7" s="99" t="s">
        <v>163</v>
      </c>
      <c r="E7" s="99"/>
    </row>
    <row r="8" spans="2:5" ht="15" customHeight="1">
      <c r="B8" s="99" t="s">
        <v>1</v>
      </c>
      <c r="C8" s="107"/>
      <c r="D8" s="107"/>
      <c r="E8" s="107"/>
    </row>
    <row r="9" spans="3:5" ht="15" customHeight="1">
      <c r="C9" s="99" t="s">
        <v>202</v>
      </c>
      <c r="D9" s="108"/>
      <c r="E9" s="108"/>
    </row>
    <row r="10" spans="4:5" ht="15.75">
      <c r="D10" s="99" t="s">
        <v>163</v>
      </c>
      <c r="E10" s="99"/>
    </row>
    <row r="11" spans="2:5" ht="15" customHeight="1">
      <c r="B11" s="99" t="s">
        <v>1</v>
      </c>
      <c r="C11" s="107"/>
      <c r="D11" s="107"/>
      <c r="E11" s="107"/>
    </row>
    <row r="12" spans="3:5" ht="15" customHeight="1">
      <c r="C12" s="99" t="s">
        <v>188</v>
      </c>
      <c r="D12" s="108"/>
      <c r="E12" s="108"/>
    </row>
    <row r="13" spans="4:5" ht="15.75">
      <c r="D13" s="99" t="s">
        <v>163</v>
      </c>
      <c r="E13" s="99"/>
    </row>
    <row r="14" spans="2:5" ht="15">
      <c r="B14" s="99" t="s">
        <v>1</v>
      </c>
      <c r="C14" s="107"/>
      <c r="D14" s="107"/>
      <c r="E14" s="107"/>
    </row>
    <row r="15" spans="3:5" ht="15">
      <c r="C15" s="99" t="s">
        <v>183</v>
      </c>
      <c r="D15" s="108"/>
      <c r="E15" s="108"/>
    </row>
    <row r="16" spans="4:5" ht="15.75">
      <c r="D16" s="99" t="s">
        <v>0</v>
      </c>
      <c r="E16" s="99"/>
    </row>
    <row r="17" spans="2:5" ht="15" customHeight="1">
      <c r="B17" s="99" t="s">
        <v>1</v>
      </c>
      <c r="C17" s="107"/>
      <c r="D17" s="107"/>
      <c r="E17" s="107"/>
    </row>
    <row r="18" spans="3:5" ht="15" customHeight="1">
      <c r="C18" s="99" t="s">
        <v>156</v>
      </c>
      <c r="D18" s="108"/>
      <c r="E18" s="108"/>
    </row>
    <row r="20" spans="1:5" ht="45" customHeight="1">
      <c r="A20" s="105" t="s">
        <v>155</v>
      </c>
      <c r="B20" s="106"/>
      <c r="C20" s="106"/>
      <c r="D20" s="107"/>
      <c r="E20" s="107"/>
    </row>
    <row r="21" ht="18.75" customHeight="1"/>
    <row r="22" spans="1:5" ht="52.5" customHeight="1">
      <c r="A22" s="100" t="s">
        <v>2</v>
      </c>
      <c r="B22" s="100" t="s">
        <v>3</v>
      </c>
      <c r="C22" s="102" t="s">
        <v>4</v>
      </c>
      <c r="D22" s="103"/>
      <c r="E22" s="104"/>
    </row>
    <row r="23" spans="1:5" ht="60" customHeight="1">
      <c r="A23" s="101"/>
      <c r="B23" s="101"/>
      <c r="C23" s="28" t="s">
        <v>151</v>
      </c>
      <c r="D23" s="28" t="s">
        <v>152</v>
      </c>
      <c r="E23" s="28" t="s">
        <v>153</v>
      </c>
    </row>
    <row r="24" spans="1:5" ht="12.75">
      <c r="A24" s="3">
        <v>1</v>
      </c>
      <c r="B24" s="2">
        <v>2</v>
      </c>
      <c r="C24" s="4">
        <v>3</v>
      </c>
      <c r="D24" s="4">
        <v>4</v>
      </c>
      <c r="E24" s="4">
        <v>5</v>
      </c>
    </row>
    <row r="25" spans="1:5" ht="12.75">
      <c r="A25" s="4" t="s">
        <v>5</v>
      </c>
      <c r="B25" s="5" t="s">
        <v>154</v>
      </c>
      <c r="C25" s="6">
        <f>SUM(C26,C32,C38,C45,C50,C60,C75,C69,C79,C86,C93)</f>
        <v>27179.4</v>
      </c>
      <c r="D25" s="6">
        <f>SUM(D26,D32,D38,D45,D50,D60,D75,D69,D79,D86,D93)</f>
        <v>29494.3</v>
      </c>
      <c r="E25" s="6">
        <f>SUM(E26,E32,E38,E45,E50,E60,E75,E69,E79,E86,E93)</f>
        <v>31717.100000000006</v>
      </c>
    </row>
    <row r="26" spans="1:5" ht="12.75">
      <c r="A26" s="4" t="s">
        <v>6</v>
      </c>
      <c r="B26" s="5" t="s">
        <v>7</v>
      </c>
      <c r="C26" s="6">
        <f>SUM(C27)</f>
        <v>12677</v>
      </c>
      <c r="D26" s="6">
        <f>SUM(D27)</f>
        <v>13818</v>
      </c>
      <c r="E26" s="6">
        <f>SUM(E27)</f>
        <v>14923.100000000002</v>
      </c>
    </row>
    <row r="27" spans="1:5" ht="12.75">
      <c r="A27" s="30" t="s">
        <v>8</v>
      </c>
      <c r="B27" s="7" t="s">
        <v>9</v>
      </c>
      <c r="C27" s="8">
        <f>SUM(C28:C31)</f>
        <v>12677</v>
      </c>
      <c r="D27" s="8">
        <f>SUM(D28:D31)</f>
        <v>13818</v>
      </c>
      <c r="E27" s="8">
        <f>SUM(E28:E31)</f>
        <v>14923.100000000002</v>
      </c>
    </row>
    <row r="28" spans="1:5" ht="48" customHeight="1">
      <c r="A28" s="31" t="s">
        <v>10</v>
      </c>
      <c r="B28" s="12" t="s">
        <v>11</v>
      </c>
      <c r="C28" s="9">
        <v>12512.5</v>
      </c>
      <c r="D28" s="9">
        <v>13638.5</v>
      </c>
      <c r="E28" s="9">
        <v>14729.7</v>
      </c>
    </row>
    <row r="29" spans="1:5" ht="70.5" customHeight="1">
      <c r="A29" s="31" t="s">
        <v>12</v>
      </c>
      <c r="B29" s="12" t="s">
        <v>13</v>
      </c>
      <c r="C29" s="9">
        <v>2.3</v>
      </c>
      <c r="D29" s="9">
        <v>2.5</v>
      </c>
      <c r="E29" s="9">
        <v>2.7</v>
      </c>
    </row>
    <row r="30" spans="1:5" ht="33.75">
      <c r="A30" s="31" t="s">
        <v>14</v>
      </c>
      <c r="B30" s="12" t="s">
        <v>15</v>
      </c>
      <c r="C30" s="9">
        <v>101.7</v>
      </c>
      <c r="D30" s="9">
        <v>111</v>
      </c>
      <c r="E30" s="9">
        <v>119.7</v>
      </c>
    </row>
    <row r="31" spans="1:5" ht="56.25">
      <c r="A31" s="31" t="s">
        <v>181</v>
      </c>
      <c r="B31" s="12" t="s">
        <v>127</v>
      </c>
      <c r="C31" s="9">
        <v>60.5</v>
      </c>
      <c r="D31" s="9">
        <v>66</v>
      </c>
      <c r="E31" s="9">
        <v>71</v>
      </c>
    </row>
    <row r="32" spans="1:5" ht="40.5" customHeight="1">
      <c r="A32" s="32" t="s">
        <v>123</v>
      </c>
      <c r="B32" s="46" t="s">
        <v>124</v>
      </c>
      <c r="C32" s="10">
        <f>SUM(C33)</f>
        <v>4812.2</v>
      </c>
      <c r="D32" s="10">
        <f>SUM(D33)</f>
        <v>5886.099999999999</v>
      </c>
      <c r="E32" s="10">
        <f>SUM(E33)</f>
        <v>6384.400000000001</v>
      </c>
    </row>
    <row r="33" spans="1:5" ht="24">
      <c r="A33" s="33" t="s">
        <v>125</v>
      </c>
      <c r="B33" s="47" t="s">
        <v>126</v>
      </c>
      <c r="C33" s="11">
        <f>SUM(C34:C37)</f>
        <v>4812.2</v>
      </c>
      <c r="D33" s="11">
        <f>SUM(D34:D37)</f>
        <v>5886.099999999999</v>
      </c>
      <c r="E33" s="11">
        <f>SUM(E34:E37)</f>
        <v>6384.400000000001</v>
      </c>
    </row>
    <row r="34" spans="1:5" ht="24" customHeight="1">
      <c r="A34" s="31" t="s">
        <v>164</v>
      </c>
      <c r="B34" s="12" t="s">
        <v>168</v>
      </c>
      <c r="C34" s="9">
        <v>1692.8</v>
      </c>
      <c r="D34" s="9">
        <v>2097.6</v>
      </c>
      <c r="E34" s="9">
        <v>2361.4</v>
      </c>
    </row>
    <row r="35" spans="1:5" ht="36.75" customHeight="1">
      <c r="A35" s="31" t="s">
        <v>165</v>
      </c>
      <c r="B35" s="12" t="s">
        <v>169</v>
      </c>
      <c r="C35" s="9">
        <v>39.6</v>
      </c>
      <c r="D35" s="9">
        <v>43</v>
      </c>
      <c r="E35" s="9">
        <v>44.9</v>
      </c>
    </row>
    <row r="36" spans="1:5" ht="33.75">
      <c r="A36" s="31" t="s">
        <v>166</v>
      </c>
      <c r="B36" s="12" t="s">
        <v>170</v>
      </c>
      <c r="C36" s="9">
        <v>2944.7</v>
      </c>
      <c r="D36" s="9">
        <v>3538.8</v>
      </c>
      <c r="E36" s="9">
        <v>3757.8</v>
      </c>
    </row>
    <row r="37" spans="1:5" ht="33.75">
      <c r="A37" s="31" t="s">
        <v>167</v>
      </c>
      <c r="B37" s="12" t="s">
        <v>171</v>
      </c>
      <c r="C37" s="9">
        <v>135.1</v>
      </c>
      <c r="D37" s="9">
        <v>206.7</v>
      </c>
      <c r="E37" s="9">
        <v>220.3</v>
      </c>
    </row>
    <row r="38" spans="1:5" ht="12.75">
      <c r="A38" s="4" t="s">
        <v>16</v>
      </c>
      <c r="B38" s="13" t="s">
        <v>17</v>
      </c>
      <c r="C38" s="6">
        <f>SUM(C39,C41,C43)</f>
        <v>2548</v>
      </c>
      <c r="D38" s="6">
        <f>SUM(D39,D41,D43)</f>
        <v>2455.5</v>
      </c>
      <c r="E38" s="6">
        <f>SUM(E39,E41,E43)</f>
        <v>2565.5</v>
      </c>
    </row>
    <row r="39" spans="1:5" ht="20.25" customHeight="1">
      <c r="A39" s="34" t="s">
        <v>18</v>
      </c>
      <c r="B39" s="15" t="s">
        <v>19</v>
      </c>
      <c r="C39" s="8">
        <f>SUM(C40:C40)</f>
        <v>2400</v>
      </c>
      <c r="D39" s="8">
        <f>SUM(D40:D40)</f>
        <v>2388</v>
      </c>
      <c r="E39" s="8">
        <f>SUM(E40:E40)</f>
        <v>2496</v>
      </c>
    </row>
    <row r="40" spans="1:5" ht="17.25" customHeight="1">
      <c r="A40" s="35" t="s">
        <v>20</v>
      </c>
      <c r="B40" s="48" t="s">
        <v>21</v>
      </c>
      <c r="C40" s="14">
        <v>2400</v>
      </c>
      <c r="D40" s="14">
        <v>2388</v>
      </c>
      <c r="E40" s="14">
        <v>2496</v>
      </c>
    </row>
    <row r="41" spans="1:5" ht="12.75">
      <c r="A41" s="34" t="s">
        <v>22</v>
      </c>
      <c r="B41" s="7" t="s">
        <v>23</v>
      </c>
      <c r="C41" s="8">
        <f>SUM(C42:C42)</f>
        <v>144</v>
      </c>
      <c r="D41" s="8">
        <f>SUM(D42:D42)</f>
        <v>62.5</v>
      </c>
      <c r="E41" s="8">
        <f>SUM(E42:E42)</f>
        <v>63.5</v>
      </c>
    </row>
    <row r="42" spans="1:5" ht="12.75">
      <c r="A42" s="35" t="s">
        <v>24</v>
      </c>
      <c r="B42" s="48" t="s">
        <v>23</v>
      </c>
      <c r="C42" s="14">
        <v>144</v>
      </c>
      <c r="D42" s="14">
        <v>62.5</v>
      </c>
      <c r="E42" s="14">
        <v>63.5</v>
      </c>
    </row>
    <row r="43" spans="1:5" ht="24">
      <c r="A43" s="33" t="s">
        <v>128</v>
      </c>
      <c r="B43" s="47" t="s">
        <v>129</v>
      </c>
      <c r="C43" s="11">
        <f>SUM(C44)</f>
        <v>4</v>
      </c>
      <c r="D43" s="11">
        <f>SUM(D44)</f>
        <v>5</v>
      </c>
      <c r="E43" s="11">
        <f>SUM(E44)</f>
        <v>6</v>
      </c>
    </row>
    <row r="44" spans="1:5" ht="24" customHeight="1">
      <c r="A44" s="35" t="s">
        <v>130</v>
      </c>
      <c r="B44" s="48" t="s">
        <v>131</v>
      </c>
      <c r="C44" s="14">
        <v>4</v>
      </c>
      <c r="D44" s="14">
        <v>5</v>
      </c>
      <c r="E44" s="14">
        <v>6</v>
      </c>
    </row>
    <row r="45" spans="1:5" ht="12.75">
      <c r="A45" s="4" t="s">
        <v>25</v>
      </c>
      <c r="B45" s="13" t="s">
        <v>132</v>
      </c>
      <c r="C45" s="6">
        <f>SUM(C46,C48)</f>
        <v>430</v>
      </c>
      <c r="D45" s="6">
        <f>SUM(D46,D48)</f>
        <v>273</v>
      </c>
      <c r="E45" s="6">
        <f>SUM(E46,E48)</f>
        <v>279</v>
      </c>
    </row>
    <row r="46" spans="1:5" ht="24">
      <c r="A46" s="30" t="s">
        <v>26</v>
      </c>
      <c r="B46" s="15" t="s">
        <v>27</v>
      </c>
      <c r="C46" s="8">
        <f>SUM(C47)</f>
        <v>427</v>
      </c>
      <c r="D46" s="8">
        <f>SUM(D47)</f>
        <v>270</v>
      </c>
      <c r="E46" s="8">
        <f>SUM(E47)</f>
        <v>276</v>
      </c>
    </row>
    <row r="47" spans="1:5" ht="33.75">
      <c r="A47" s="36" t="s">
        <v>28</v>
      </c>
      <c r="B47" s="12" t="s">
        <v>29</v>
      </c>
      <c r="C47" s="9">
        <v>427</v>
      </c>
      <c r="D47" s="9">
        <v>270</v>
      </c>
      <c r="E47" s="9">
        <v>276</v>
      </c>
    </row>
    <row r="48" spans="1:5" ht="27.75" customHeight="1">
      <c r="A48" s="34" t="s">
        <v>30</v>
      </c>
      <c r="B48" s="15" t="s">
        <v>31</v>
      </c>
      <c r="C48" s="8">
        <f>SUM(C49)</f>
        <v>3</v>
      </c>
      <c r="D48" s="8">
        <f>SUM(D49)</f>
        <v>3</v>
      </c>
      <c r="E48" s="8">
        <f>SUM(E49)</f>
        <v>3</v>
      </c>
    </row>
    <row r="49" spans="1:5" ht="22.5">
      <c r="A49" s="37" t="s">
        <v>32</v>
      </c>
      <c r="B49" s="49" t="s">
        <v>33</v>
      </c>
      <c r="C49" s="14">
        <v>3</v>
      </c>
      <c r="D49" s="14">
        <v>3</v>
      </c>
      <c r="E49" s="14">
        <v>3</v>
      </c>
    </row>
    <row r="50" spans="1:5" ht="36.75" customHeight="1">
      <c r="A50" s="4" t="s">
        <v>133</v>
      </c>
      <c r="B50" s="50" t="s">
        <v>134</v>
      </c>
      <c r="C50" s="6">
        <f>SUM(C51,C53,C55,C57)</f>
        <v>32.900000000000006</v>
      </c>
      <c r="D50" s="6">
        <f>SUM(D51,D53,D55,D57)</f>
        <v>0.5</v>
      </c>
      <c r="E50" s="6">
        <f>SUM(E51,E53,E55,E57)</f>
        <v>0.5</v>
      </c>
    </row>
    <row r="51" spans="1:5" ht="12.75">
      <c r="A51" s="30" t="s">
        <v>135</v>
      </c>
      <c r="B51" s="51" t="s">
        <v>136</v>
      </c>
      <c r="C51" s="17">
        <f>SUM(C52)</f>
        <v>0.5</v>
      </c>
      <c r="D51" s="17">
        <f>SUM(D52)</f>
        <v>0.5</v>
      </c>
      <c r="E51" s="17">
        <f>SUM(E52)</f>
        <v>0.5</v>
      </c>
    </row>
    <row r="52" spans="1:5" ht="12.75">
      <c r="A52" s="37" t="s">
        <v>137</v>
      </c>
      <c r="B52" s="49" t="s">
        <v>138</v>
      </c>
      <c r="C52" s="14">
        <v>0.5</v>
      </c>
      <c r="D52" s="14">
        <v>0.5</v>
      </c>
      <c r="E52" s="14">
        <v>0.5</v>
      </c>
    </row>
    <row r="53" spans="1:5" ht="24">
      <c r="A53" s="75" t="s">
        <v>218</v>
      </c>
      <c r="B53" s="76" t="s">
        <v>219</v>
      </c>
      <c r="C53" s="8">
        <f>SUM(C54)</f>
        <v>28.3</v>
      </c>
      <c r="D53" s="8">
        <f>SUM(D54)</f>
        <v>0</v>
      </c>
      <c r="E53" s="8">
        <f>SUM(E54)</f>
        <v>0</v>
      </c>
    </row>
    <row r="54" spans="1:5" ht="22.5">
      <c r="A54" s="77" t="s">
        <v>220</v>
      </c>
      <c r="B54" s="78" t="s">
        <v>221</v>
      </c>
      <c r="C54" s="14">
        <v>28.3</v>
      </c>
      <c r="D54" s="14"/>
      <c r="E54" s="14"/>
    </row>
    <row r="55" spans="1:5" ht="24">
      <c r="A55" s="79" t="s">
        <v>222</v>
      </c>
      <c r="B55" s="80" t="s">
        <v>223</v>
      </c>
      <c r="C55" s="8">
        <f>SUM(C56)</f>
        <v>0.1</v>
      </c>
      <c r="D55" s="8">
        <f>SUM(D56)</f>
        <v>0</v>
      </c>
      <c r="E55" s="8">
        <f>SUM(E56)</f>
        <v>0</v>
      </c>
    </row>
    <row r="56" spans="1:5" ht="12.75">
      <c r="A56" s="81" t="s">
        <v>224</v>
      </c>
      <c r="B56" s="82" t="s">
        <v>225</v>
      </c>
      <c r="C56" s="14">
        <v>0.1</v>
      </c>
      <c r="D56" s="14"/>
      <c r="E56" s="14"/>
    </row>
    <row r="57" spans="1:5" ht="24">
      <c r="A57" s="83" t="s">
        <v>226</v>
      </c>
      <c r="B57" s="84" t="s">
        <v>227</v>
      </c>
      <c r="C57" s="8">
        <f aca="true" t="shared" si="0" ref="C57:E58">SUM(C58)</f>
        <v>4</v>
      </c>
      <c r="D57" s="8">
        <f t="shared" si="0"/>
        <v>0</v>
      </c>
      <c r="E57" s="8">
        <f t="shared" si="0"/>
        <v>0</v>
      </c>
    </row>
    <row r="58" spans="1:5" ht="12.75">
      <c r="A58" s="85" t="s">
        <v>228</v>
      </c>
      <c r="B58" s="86" t="s">
        <v>229</v>
      </c>
      <c r="C58" s="9">
        <f t="shared" si="0"/>
        <v>4</v>
      </c>
      <c r="D58" s="9">
        <f t="shared" si="0"/>
        <v>0</v>
      </c>
      <c r="E58" s="9">
        <f t="shared" si="0"/>
        <v>0</v>
      </c>
    </row>
    <row r="59" spans="1:5" ht="22.5">
      <c r="A59" s="87" t="s">
        <v>230</v>
      </c>
      <c r="B59" s="88" t="s">
        <v>231</v>
      </c>
      <c r="C59" s="14">
        <v>4</v>
      </c>
      <c r="D59" s="14"/>
      <c r="E59" s="14"/>
    </row>
    <row r="60" spans="1:5" ht="38.25">
      <c r="A60" s="4" t="s">
        <v>34</v>
      </c>
      <c r="B60" s="18" t="s">
        <v>35</v>
      </c>
      <c r="C60" s="6">
        <f>SUM(C61,C66)</f>
        <v>1250</v>
      </c>
      <c r="D60" s="6">
        <f>SUM(D61,D66)</f>
        <v>1200</v>
      </c>
      <c r="E60" s="6">
        <f>SUM(E61,E66)</f>
        <v>1315</v>
      </c>
    </row>
    <row r="61" spans="1:5" ht="60">
      <c r="A61" s="30" t="s">
        <v>36</v>
      </c>
      <c r="B61" s="47" t="s">
        <v>37</v>
      </c>
      <c r="C61" s="8">
        <f>SUM(C62,C64)</f>
        <v>720</v>
      </c>
      <c r="D61" s="8">
        <f>SUM(D62,D64)</f>
        <v>770</v>
      </c>
      <c r="E61" s="8">
        <f>SUM(E62,E64)</f>
        <v>840</v>
      </c>
    </row>
    <row r="62" spans="1:5" ht="45">
      <c r="A62" s="36" t="s">
        <v>38</v>
      </c>
      <c r="B62" s="12" t="s">
        <v>39</v>
      </c>
      <c r="C62" s="9">
        <f>SUM(C63)</f>
        <v>500</v>
      </c>
      <c r="D62" s="9">
        <f>SUM(D63)</f>
        <v>530</v>
      </c>
      <c r="E62" s="9">
        <f>SUM(E63)</f>
        <v>570</v>
      </c>
    </row>
    <row r="63" spans="1:5" ht="48" customHeight="1">
      <c r="A63" s="37" t="s">
        <v>40</v>
      </c>
      <c r="B63" s="48" t="s">
        <v>41</v>
      </c>
      <c r="C63" s="14">
        <v>500</v>
      </c>
      <c r="D63" s="14">
        <v>530</v>
      </c>
      <c r="E63" s="14">
        <v>570</v>
      </c>
    </row>
    <row r="64" spans="1:5" ht="56.25">
      <c r="A64" s="36" t="s">
        <v>42</v>
      </c>
      <c r="B64" s="12" t="s">
        <v>43</v>
      </c>
      <c r="C64" s="9">
        <f>SUM(C65)</f>
        <v>220</v>
      </c>
      <c r="D64" s="9">
        <f>SUM(D65)</f>
        <v>240</v>
      </c>
      <c r="E64" s="9">
        <f>SUM(E65)</f>
        <v>270</v>
      </c>
    </row>
    <row r="65" spans="1:5" ht="45">
      <c r="A65" s="37" t="s">
        <v>44</v>
      </c>
      <c r="B65" s="48" t="s">
        <v>45</v>
      </c>
      <c r="C65" s="14">
        <v>220</v>
      </c>
      <c r="D65" s="14">
        <v>240</v>
      </c>
      <c r="E65" s="14">
        <v>270</v>
      </c>
    </row>
    <row r="66" spans="1:5" ht="60">
      <c r="A66" s="33" t="s">
        <v>46</v>
      </c>
      <c r="B66" s="47" t="s">
        <v>47</v>
      </c>
      <c r="C66" s="8">
        <f aca="true" t="shared" si="1" ref="C66:E67">SUM(C67)</f>
        <v>530</v>
      </c>
      <c r="D66" s="8">
        <f t="shared" si="1"/>
        <v>430</v>
      </c>
      <c r="E66" s="8">
        <f t="shared" si="1"/>
        <v>475</v>
      </c>
    </row>
    <row r="67" spans="1:5" ht="56.25">
      <c r="A67" s="33" t="s">
        <v>48</v>
      </c>
      <c r="B67" s="12" t="s">
        <v>49</v>
      </c>
      <c r="C67" s="9">
        <f t="shared" si="1"/>
        <v>530</v>
      </c>
      <c r="D67" s="9">
        <f t="shared" si="1"/>
        <v>430</v>
      </c>
      <c r="E67" s="9">
        <f t="shared" si="1"/>
        <v>475</v>
      </c>
    </row>
    <row r="68" spans="1:5" ht="56.25">
      <c r="A68" s="35" t="s">
        <v>50</v>
      </c>
      <c r="B68" s="48" t="s">
        <v>51</v>
      </c>
      <c r="C68" s="14">
        <v>530</v>
      </c>
      <c r="D68" s="14">
        <v>430</v>
      </c>
      <c r="E68" s="14">
        <v>475</v>
      </c>
    </row>
    <row r="69" spans="1:5" ht="29.25" customHeight="1">
      <c r="A69" s="4" t="s">
        <v>52</v>
      </c>
      <c r="B69" s="18" t="s">
        <v>53</v>
      </c>
      <c r="C69" s="6">
        <f>SUM(C70)</f>
        <v>222</v>
      </c>
      <c r="D69" s="6">
        <f>SUM(D70)</f>
        <v>155.70000000000002</v>
      </c>
      <c r="E69" s="6">
        <f>SUM(E70)</f>
        <v>163.5</v>
      </c>
    </row>
    <row r="70" spans="1:5" ht="12.75">
      <c r="A70" s="30" t="s">
        <v>54</v>
      </c>
      <c r="B70" s="15" t="s">
        <v>55</v>
      </c>
      <c r="C70" s="8">
        <f>SUM(C71:C74)</f>
        <v>222</v>
      </c>
      <c r="D70" s="8">
        <f>SUM(D71:D74)</f>
        <v>155.70000000000002</v>
      </c>
      <c r="E70" s="8">
        <f>SUM(E71:E74)</f>
        <v>163.5</v>
      </c>
    </row>
    <row r="71" spans="1:5" ht="22.5">
      <c r="A71" s="35" t="s">
        <v>56</v>
      </c>
      <c r="B71" s="48" t="s">
        <v>57</v>
      </c>
      <c r="C71" s="14">
        <v>120</v>
      </c>
      <c r="D71" s="14">
        <v>6.1</v>
      </c>
      <c r="E71" s="14">
        <v>6.4</v>
      </c>
    </row>
    <row r="72" spans="1:5" ht="22.5">
      <c r="A72" s="35" t="s">
        <v>58</v>
      </c>
      <c r="B72" s="48" t="s">
        <v>59</v>
      </c>
      <c r="C72" s="14">
        <v>0.7</v>
      </c>
      <c r="D72" s="14">
        <v>0.7</v>
      </c>
      <c r="E72" s="14">
        <v>0.7</v>
      </c>
    </row>
    <row r="73" spans="1:5" ht="12.75">
      <c r="A73" s="35" t="s">
        <v>60</v>
      </c>
      <c r="B73" s="48" t="s">
        <v>61</v>
      </c>
      <c r="C73" s="14">
        <v>2</v>
      </c>
      <c r="D73" s="14">
        <v>2.1</v>
      </c>
      <c r="E73" s="14">
        <v>2.3</v>
      </c>
    </row>
    <row r="74" spans="1:5" ht="12.75">
      <c r="A74" s="35" t="s">
        <v>62</v>
      </c>
      <c r="B74" s="48" t="s">
        <v>63</v>
      </c>
      <c r="C74" s="14">
        <v>99.3</v>
      </c>
      <c r="D74" s="14">
        <v>146.8</v>
      </c>
      <c r="E74" s="14">
        <v>154.1</v>
      </c>
    </row>
    <row r="75" spans="1:5" ht="25.5">
      <c r="A75" s="32" t="s">
        <v>64</v>
      </c>
      <c r="B75" s="46" t="s">
        <v>65</v>
      </c>
      <c r="C75" s="6">
        <f aca="true" t="shared" si="2" ref="C75:E77">SUM(C76)</f>
        <v>4531.2</v>
      </c>
      <c r="D75" s="6">
        <f t="shared" si="2"/>
        <v>5277.5</v>
      </c>
      <c r="E75" s="6">
        <f t="shared" si="2"/>
        <v>5647.1</v>
      </c>
    </row>
    <row r="76" spans="1:5" ht="12.75">
      <c r="A76" s="33" t="s">
        <v>66</v>
      </c>
      <c r="B76" s="47" t="s">
        <v>67</v>
      </c>
      <c r="C76" s="8">
        <f t="shared" si="2"/>
        <v>4531.2</v>
      </c>
      <c r="D76" s="8">
        <f t="shared" si="2"/>
        <v>5277.5</v>
      </c>
      <c r="E76" s="8">
        <f t="shared" si="2"/>
        <v>5647.1</v>
      </c>
    </row>
    <row r="77" spans="1:5" ht="12.75">
      <c r="A77" s="31" t="s">
        <v>68</v>
      </c>
      <c r="B77" s="12" t="s">
        <v>69</v>
      </c>
      <c r="C77" s="9">
        <f t="shared" si="2"/>
        <v>4531.2</v>
      </c>
      <c r="D77" s="9">
        <f t="shared" si="2"/>
        <v>5277.5</v>
      </c>
      <c r="E77" s="9">
        <f t="shared" si="2"/>
        <v>5647.1</v>
      </c>
    </row>
    <row r="78" spans="1:5" ht="22.5">
      <c r="A78" s="35" t="s">
        <v>70</v>
      </c>
      <c r="B78" s="48" t="s">
        <v>71</v>
      </c>
      <c r="C78" s="14">
        <v>4531.2</v>
      </c>
      <c r="D78" s="14">
        <v>5277.5</v>
      </c>
      <c r="E78" s="14">
        <v>5647.1</v>
      </c>
    </row>
    <row r="79" spans="1:5" ht="25.5">
      <c r="A79" s="4" t="s">
        <v>72</v>
      </c>
      <c r="B79" s="13" t="s">
        <v>73</v>
      </c>
      <c r="C79" s="6">
        <f>SUM(C80,C83)</f>
        <v>530</v>
      </c>
      <c r="D79" s="6">
        <f>SUM(D80,D83)</f>
        <v>120</v>
      </c>
      <c r="E79" s="6">
        <f>SUM(E80,E83)</f>
        <v>130</v>
      </c>
    </row>
    <row r="80" spans="1:5" ht="57" customHeight="1">
      <c r="A80" s="30" t="s">
        <v>74</v>
      </c>
      <c r="B80" s="47" t="s">
        <v>75</v>
      </c>
      <c r="C80" s="8">
        <f aca="true" t="shared" si="3" ref="C80:E81">SUM(C81)</f>
        <v>250</v>
      </c>
      <c r="D80" s="8">
        <f t="shared" si="3"/>
        <v>50</v>
      </c>
      <c r="E80" s="8">
        <f t="shared" si="3"/>
        <v>50</v>
      </c>
    </row>
    <row r="81" spans="1:5" ht="54.75" customHeight="1">
      <c r="A81" s="36" t="s">
        <v>76</v>
      </c>
      <c r="B81" s="12" t="s">
        <v>77</v>
      </c>
      <c r="C81" s="9">
        <f t="shared" si="3"/>
        <v>250</v>
      </c>
      <c r="D81" s="9">
        <f t="shared" si="3"/>
        <v>50</v>
      </c>
      <c r="E81" s="9">
        <f t="shared" si="3"/>
        <v>50</v>
      </c>
    </row>
    <row r="82" spans="1:5" ht="57" customHeight="1">
      <c r="A82" s="37" t="s">
        <v>78</v>
      </c>
      <c r="B82" s="48" t="s">
        <v>79</v>
      </c>
      <c r="C82" s="14">
        <v>250</v>
      </c>
      <c r="D82" s="14">
        <v>50</v>
      </c>
      <c r="E82" s="14">
        <v>50</v>
      </c>
    </row>
    <row r="83" spans="1:5" ht="32.25" customHeight="1">
      <c r="A83" s="30" t="s">
        <v>80</v>
      </c>
      <c r="B83" s="47" t="s">
        <v>81</v>
      </c>
      <c r="C83" s="8">
        <f aca="true" t="shared" si="4" ref="C83:E84">SUM(C84)</f>
        <v>280</v>
      </c>
      <c r="D83" s="8">
        <f t="shared" si="4"/>
        <v>70</v>
      </c>
      <c r="E83" s="8">
        <f t="shared" si="4"/>
        <v>80</v>
      </c>
    </row>
    <row r="84" spans="1:5" ht="22.5">
      <c r="A84" s="36" t="s">
        <v>82</v>
      </c>
      <c r="B84" s="12" t="s">
        <v>83</v>
      </c>
      <c r="C84" s="9">
        <f t="shared" si="4"/>
        <v>280</v>
      </c>
      <c r="D84" s="9">
        <f t="shared" si="4"/>
        <v>70</v>
      </c>
      <c r="E84" s="9">
        <f t="shared" si="4"/>
        <v>80</v>
      </c>
    </row>
    <row r="85" spans="1:5" ht="22.5" customHeight="1">
      <c r="A85" s="37" t="s">
        <v>84</v>
      </c>
      <c r="B85" s="48" t="s">
        <v>85</v>
      </c>
      <c r="C85" s="14">
        <v>280</v>
      </c>
      <c r="D85" s="14">
        <v>70</v>
      </c>
      <c r="E85" s="14">
        <v>80</v>
      </c>
    </row>
    <row r="86" spans="1:5" ht="17.25" customHeight="1">
      <c r="A86" s="4" t="s">
        <v>86</v>
      </c>
      <c r="B86" s="18" t="s">
        <v>87</v>
      </c>
      <c r="C86" s="6">
        <f>SUM(C87,C89,C90,C91)</f>
        <v>117.1</v>
      </c>
      <c r="D86" s="6">
        <f>SUM(D87,D89,D90,D91)</f>
        <v>308</v>
      </c>
      <c r="E86" s="6">
        <f>SUM(E87,E89,E90,E91)</f>
        <v>309</v>
      </c>
    </row>
    <row r="87" spans="1:5" ht="36.75" customHeight="1">
      <c r="A87" s="89" t="s">
        <v>232</v>
      </c>
      <c r="B87" s="90" t="s">
        <v>233</v>
      </c>
      <c r="C87" s="8">
        <f>SUM(C88)</f>
        <v>5</v>
      </c>
      <c r="D87" s="8">
        <f>SUM(D88)</f>
        <v>0</v>
      </c>
      <c r="E87" s="8">
        <f>SUM(E88)</f>
        <v>0</v>
      </c>
    </row>
    <row r="88" spans="1:5" ht="47.25" customHeight="1">
      <c r="A88" s="91" t="s">
        <v>234</v>
      </c>
      <c r="B88" s="92" t="s">
        <v>235</v>
      </c>
      <c r="C88" s="14">
        <v>5</v>
      </c>
      <c r="D88" s="14"/>
      <c r="E88" s="14"/>
    </row>
    <row r="89" spans="1:5" ht="37.5" customHeight="1">
      <c r="A89" s="33" t="s">
        <v>88</v>
      </c>
      <c r="B89" s="47" t="s">
        <v>89</v>
      </c>
      <c r="C89" s="8">
        <v>45</v>
      </c>
      <c r="D89" s="19">
        <v>45</v>
      </c>
      <c r="E89" s="19">
        <v>45</v>
      </c>
    </row>
    <row r="90" spans="1:5" ht="48">
      <c r="A90" s="33" t="s">
        <v>139</v>
      </c>
      <c r="B90" s="47" t="s">
        <v>140</v>
      </c>
      <c r="C90" s="8">
        <v>2.6</v>
      </c>
      <c r="D90" s="19"/>
      <c r="E90" s="19"/>
    </row>
    <row r="91" spans="1:5" ht="24">
      <c r="A91" s="30" t="s">
        <v>90</v>
      </c>
      <c r="B91" s="7" t="s">
        <v>91</v>
      </c>
      <c r="C91" s="8">
        <f>SUM(C92)</f>
        <v>64.5</v>
      </c>
      <c r="D91" s="8">
        <f>SUM(D92)</f>
        <v>263</v>
      </c>
      <c r="E91" s="8">
        <f>SUM(E92)</f>
        <v>264</v>
      </c>
    </row>
    <row r="92" spans="1:5" ht="22.5" customHeight="1">
      <c r="A92" s="37" t="s">
        <v>92</v>
      </c>
      <c r="B92" s="20" t="s">
        <v>93</v>
      </c>
      <c r="C92" s="14">
        <v>64.5</v>
      </c>
      <c r="D92" s="14">
        <v>263</v>
      </c>
      <c r="E92" s="14">
        <v>264</v>
      </c>
    </row>
    <row r="93" spans="1:5" ht="22.5" customHeight="1">
      <c r="A93" s="4" t="s">
        <v>204</v>
      </c>
      <c r="B93" s="18" t="s">
        <v>205</v>
      </c>
      <c r="C93" s="6">
        <f aca="true" t="shared" si="5" ref="C93:E94">SUM(C94)</f>
        <v>29</v>
      </c>
      <c r="D93" s="6">
        <f t="shared" si="5"/>
        <v>0</v>
      </c>
      <c r="E93" s="6">
        <f t="shared" si="5"/>
        <v>0</v>
      </c>
    </row>
    <row r="94" spans="1:5" ht="15" customHeight="1">
      <c r="A94" s="30" t="s">
        <v>206</v>
      </c>
      <c r="B94" s="15" t="s">
        <v>207</v>
      </c>
      <c r="C94" s="8">
        <f t="shared" si="5"/>
        <v>29</v>
      </c>
      <c r="D94" s="8">
        <f t="shared" si="5"/>
        <v>0</v>
      </c>
      <c r="E94" s="8">
        <f t="shared" si="5"/>
        <v>0</v>
      </c>
    </row>
    <row r="95" spans="1:5" ht="15" customHeight="1">
      <c r="A95" s="37" t="s">
        <v>209</v>
      </c>
      <c r="B95" s="20" t="s">
        <v>208</v>
      </c>
      <c r="C95" s="14">
        <v>29</v>
      </c>
      <c r="D95" s="14"/>
      <c r="E95" s="14"/>
    </row>
    <row r="96" spans="1:5" ht="12.75">
      <c r="A96" s="38" t="s">
        <v>94</v>
      </c>
      <c r="B96" s="21" t="s">
        <v>95</v>
      </c>
      <c r="C96" s="69">
        <f>SUM(C97,C144)</f>
        <v>165725.16375</v>
      </c>
      <c r="D96" s="29">
        <f>SUM(D97,D144)</f>
        <v>113598.29999999999</v>
      </c>
      <c r="E96" s="29">
        <f>SUM(E97,E144)</f>
        <v>111821</v>
      </c>
    </row>
    <row r="97" spans="1:5" ht="26.25" customHeight="1">
      <c r="A97" s="39" t="s">
        <v>96</v>
      </c>
      <c r="B97" s="21" t="s">
        <v>97</v>
      </c>
      <c r="C97" s="69">
        <f>SUM(C98,C103,C123,C141)</f>
        <v>168617.54022</v>
      </c>
      <c r="D97" s="6">
        <f>SUM(D98,D103,D123,D141)</f>
        <v>113598.29999999999</v>
      </c>
      <c r="E97" s="6">
        <f>SUM(E98,E103,E123,E141)</f>
        <v>111821</v>
      </c>
    </row>
    <row r="98" spans="1:5" ht="25.5" customHeight="1">
      <c r="A98" s="40" t="s">
        <v>98</v>
      </c>
      <c r="B98" s="23" t="s">
        <v>99</v>
      </c>
      <c r="C98" s="24">
        <f>SUM(C99,C101)</f>
        <v>60554.4</v>
      </c>
      <c r="D98" s="24">
        <f>SUM(D99,D101)</f>
        <v>53845.6</v>
      </c>
      <c r="E98" s="24">
        <f>SUM(E99,E101)</f>
        <v>58376.4</v>
      </c>
    </row>
    <row r="99" spans="1:5" ht="12.75">
      <c r="A99" s="41" t="s">
        <v>100</v>
      </c>
      <c r="B99" s="25" t="s">
        <v>101</v>
      </c>
      <c r="C99" s="8">
        <f>SUM(C100)</f>
        <v>59554.4</v>
      </c>
      <c r="D99" s="8">
        <f>SUM(D100)</f>
        <v>53845.6</v>
      </c>
      <c r="E99" s="8">
        <f>SUM(E100)</f>
        <v>58376.4</v>
      </c>
    </row>
    <row r="100" spans="1:5" ht="21" customHeight="1">
      <c r="A100" s="42" t="s">
        <v>102</v>
      </c>
      <c r="B100" s="26" t="s">
        <v>103</v>
      </c>
      <c r="C100" s="14">
        <v>59554.4</v>
      </c>
      <c r="D100" s="14">
        <v>53845.6</v>
      </c>
      <c r="E100" s="14">
        <v>58376.4</v>
      </c>
    </row>
    <row r="101" spans="1:5" ht="33.75" customHeight="1">
      <c r="A101" s="41" t="s">
        <v>186</v>
      </c>
      <c r="B101" s="25" t="s">
        <v>184</v>
      </c>
      <c r="C101" s="8">
        <f>SUM(C102)</f>
        <v>1000</v>
      </c>
      <c r="D101" s="8">
        <f>SUM(D102)</f>
        <v>0</v>
      </c>
      <c r="E101" s="8">
        <f>SUM(E102)</f>
        <v>0</v>
      </c>
    </row>
    <row r="102" spans="1:5" ht="22.5" customHeight="1">
      <c r="A102" s="42" t="s">
        <v>187</v>
      </c>
      <c r="B102" s="64" t="s">
        <v>185</v>
      </c>
      <c r="C102" s="14">
        <v>1000</v>
      </c>
      <c r="D102" s="14"/>
      <c r="E102" s="14"/>
    </row>
    <row r="103" spans="1:5" ht="25.5">
      <c r="A103" s="57" t="s">
        <v>161</v>
      </c>
      <c r="B103" s="58" t="s">
        <v>162</v>
      </c>
      <c r="C103" s="66">
        <f>SUM(C104,C106,C108,C110,C112)</f>
        <v>48005.640219999994</v>
      </c>
      <c r="D103" s="71">
        <f>SUM(D104,D106,D108,D110,D112)</f>
        <v>1422.2</v>
      </c>
      <c r="E103" s="71">
        <f>SUM(E104,E106,E108,E110,E112)</f>
        <v>1271.4</v>
      </c>
    </row>
    <row r="104" spans="1:5" ht="12.75">
      <c r="A104" s="33" t="s">
        <v>189</v>
      </c>
      <c r="B104" s="59" t="s">
        <v>190</v>
      </c>
      <c r="C104" s="66">
        <f>SUM(C105)</f>
        <v>1593.69462</v>
      </c>
      <c r="D104" s="24">
        <f>SUM(D105)</f>
        <v>0</v>
      </c>
      <c r="E104" s="24">
        <f>SUM(E105)</f>
        <v>0</v>
      </c>
    </row>
    <row r="105" spans="1:5" ht="22.5">
      <c r="A105" s="35" t="s">
        <v>191</v>
      </c>
      <c r="B105" s="61" t="s">
        <v>192</v>
      </c>
      <c r="C105" s="65">
        <v>1593.69462</v>
      </c>
      <c r="D105" s="14"/>
      <c r="E105" s="14"/>
    </row>
    <row r="106" spans="1:5" ht="24">
      <c r="A106" s="95" t="s">
        <v>236</v>
      </c>
      <c r="B106" s="96" t="s">
        <v>237</v>
      </c>
      <c r="C106" s="72">
        <f>SUM(C107)</f>
        <v>655.853</v>
      </c>
      <c r="D106" s="8">
        <f>SUM(D107)</f>
        <v>0</v>
      </c>
      <c r="E106" s="8">
        <f>SUM(E107)</f>
        <v>0</v>
      </c>
    </row>
    <row r="107" spans="1:5" ht="22.5">
      <c r="A107" s="97" t="s">
        <v>238</v>
      </c>
      <c r="B107" s="98" t="s">
        <v>239</v>
      </c>
      <c r="C107" s="74">
        <v>655.853</v>
      </c>
      <c r="D107" s="14"/>
      <c r="E107" s="14"/>
    </row>
    <row r="108" spans="1:5" ht="36">
      <c r="A108" s="33" t="s">
        <v>210</v>
      </c>
      <c r="B108" s="59" t="s">
        <v>211</v>
      </c>
      <c r="C108" s="72">
        <f>SUM(C109)</f>
        <v>765.205</v>
      </c>
      <c r="D108" s="73">
        <f>SUM(D109)</f>
        <v>0</v>
      </c>
      <c r="E108" s="73">
        <f>SUM(E109)</f>
        <v>0</v>
      </c>
    </row>
    <row r="109" spans="1:5" ht="33.75">
      <c r="A109" s="35" t="s">
        <v>212</v>
      </c>
      <c r="B109" s="61" t="s">
        <v>213</v>
      </c>
      <c r="C109" s="74">
        <v>765.205</v>
      </c>
      <c r="D109" s="14"/>
      <c r="E109" s="14"/>
    </row>
    <row r="110" spans="1:5" ht="60">
      <c r="A110" s="33" t="s">
        <v>198</v>
      </c>
      <c r="B110" s="59" t="s">
        <v>199</v>
      </c>
      <c r="C110" s="68">
        <f>SUM(C111)</f>
        <v>26645.5501</v>
      </c>
      <c r="D110" s="8">
        <f>SUM(D111)</f>
        <v>0</v>
      </c>
      <c r="E110" s="8">
        <f>SUM(E111)</f>
        <v>0</v>
      </c>
    </row>
    <row r="111" spans="1:5" ht="61.5" customHeight="1">
      <c r="A111" s="35" t="s">
        <v>200</v>
      </c>
      <c r="B111" s="61" t="s">
        <v>201</v>
      </c>
      <c r="C111" s="67">
        <v>26645.5501</v>
      </c>
      <c r="D111" s="14"/>
      <c r="E111" s="14"/>
    </row>
    <row r="112" spans="1:5" ht="12.75">
      <c r="A112" s="33" t="s">
        <v>157</v>
      </c>
      <c r="B112" s="59" t="s">
        <v>158</v>
      </c>
      <c r="C112" s="68">
        <f>SUM(C113)</f>
        <v>18345.337499999994</v>
      </c>
      <c r="D112" s="8">
        <f>SUM(D113)</f>
        <v>1422.2</v>
      </c>
      <c r="E112" s="8">
        <f>SUM(E113)</f>
        <v>1271.4</v>
      </c>
    </row>
    <row r="113" spans="1:5" ht="12.75">
      <c r="A113" s="35" t="s">
        <v>159</v>
      </c>
      <c r="B113" s="61" t="s">
        <v>160</v>
      </c>
      <c r="C113" s="67">
        <f>SUM(C114:C122)</f>
        <v>18345.337499999994</v>
      </c>
      <c r="D113" s="14">
        <f>SUM(D114:D122)</f>
        <v>1422.2</v>
      </c>
      <c r="E113" s="14">
        <f>SUM(E114:E122)</f>
        <v>1271.4</v>
      </c>
    </row>
    <row r="114" spans="1:5" ht="33.75">
      <c r="A114" s="60"/>
      <c r="B114" s="61" t="s">
        <v>172</v>
      </c>
      <c r="C114" s="14">
        <v>1250</v>
      </c>
      <c r="D114" s="14"/>
      <c r="E114" s="14"/>
    </row>
    <row r="115" spans="1:5" ht="58.5" customHeight="1">
      <c r="A115" s="60"/>
      <c r="B115" s="61" t="s">
        <v>173</v>
      </c>
      <c r="C115" s="14">
        <v>1323.6</v>
      </c>
      <c r="D115" s="14">
        <v>1274.7</v>
      </c>
      <c r="E115" s="14">
        <v>1271.4</v>
      </c>
    </row>
    <row r="116" spans="1:5" ht="68.25" customHeight="1">
      <c r="A116" s="60"/>
      <c r="B116" s="61" t="s">
        <v>174</v>
      </c>
      <c r="C116" s="14">
        <v>14247.7</v>
      </c>
      <c r="D116" s="14"/>
      <c r="E116" s="14"/>
    </row>
    <row r="117" spans="1:5" ht="35.25" customHeight="1">
      <c r="A117" s="60"/>
      <c r="B117" s="63" t="s">
        <v>175</v>
      </c>
      <c r="C117" s="14">
        <v>243.6</v>
      </c>
      <c r="D117" s="14"/>
      <c r="E117" s="14"/>
    </row>
    <row r="118" spans="1:5" ht="71.25" customHeight="1">
      <c r="A118" s="60"/>
      <c r="B118" s="63" t="s">
        <v>182</v>
      </c>
      <c r="C118" s="14">
        <v>451.6</v>
      </c>
      <c r="D118" s="14">
        <v>147.5</v>
      </c>
      <c r="E118" s="14"/>
    </row>
    <row r="119" spans="1:5" ht="83.25" customHeight="1">
      <c r="A119" s="60"/>
      <c r="B119" s="61" t="s">
        <v>193</v>
      </c>
      <c r="C119" s="67">
        <v>262.2375</v>
      </c>
      <c r="D119" s="14"/>
      <c r="E119" s="14"/>
    </row>
    <row r="120" spans="1:5" ht="44.25" customHeight="1">
      <c r="A120" s="60"/>
      <c r="B120" s="61" t="s">
        <v>214</v>
      </c>
      <c r="C120" s="14">
        <v>30</v>
      </c>
      <c r="D120" s="14"/>
      <c r="E120" s="14"/>
    </row>
    <row r="121" spans="1:5" ht="57.75" customHeight="1">
      <c r="A121" s="60"/>
      <c r="B121" s="61" t="s">
        <v>215</v>
      </c>
      <c r="C121" s="14">
        <v>196.6</v>
      </c>
      <c r="D121" s="14"/>
      <c r="E121" s="14"/>
    </row>
    <row r="122" spans="1:5" ht="37.5" customHeight="1">
      <c r="A122" s="60"/>
      <c r="B122" s="61" t="s">
        <v>216</v>
      </c>
      <c r="C122" s="14">
        <v>340</v>
      </c>
      <c r="D122" s="14"/>
      <c r="E122" s="14"/>
    </row>
    <row r="123" spans="1:5" ht="25.5">
      <c r="A123" s="43" t="s">
        <v>104</v>
      </c>
      <c r="B123" s="52" t="s">
        <v>105</v>
      </c>
      <c r="C123" s="24">
        <f>SUM(C124,C126,C135,C137)</f>
        <v>59701.200000000004</v>
      </c>
      <c r="D123" s="24">
        <f>SUM(D124,D126,D135,D137)</f>
        <v>58330.5</v>
      </c>
      <c r="E123" s="24">
        <f>SUM(E124,E126,E135,E137)</f>
        <v>52173.2</v>
      </c>
    </row>
    <row r="124" spans="1:5" ht="48">
      <c r="A124" s="44" t="s">
        <v>141</v>
      </c>
      <c r="B124" s="47" t="s">
        <v>142</v>
      </c>
      <c r="C124" s="8">
        <f>SUM(C125)</f>
        <v>0.2</v>
      </c>
      <c r="D124" s="8">
        <f>SUM(D125)</f>
        <v>0</v>
      </c>
      <c r="E124" s="8">
        <f>SUM(E125)</f>
        <v>6.6</v>
      </c>
    </row>
    <row r="125" spans="1:5" ht="33.75">
      <c r="A125" s="45" t="s">
        <v>143</v>
      </c>
      <c r="B125" s="48" t="s">
        <v>144</v>
      </c>
      <c r="C125" s="14">
        <v>0.2</v>
      </c>
      <c r="D125" s="14"/>
      <c r="E125" s="14">
        <v>6.6</v>
      </c>
    </row>
    <row r="126" spans="1:5" ht="24">
      <c r="A126" s="33" t="s">
        <v>106</v>
      </c>
      <c r="B126" s="47" t="s">
        <v>107</v>
      </c>
      <c r="C126" s="27">
        <f>SUM(C127)</f>
        <v>2582.7000000000003</v>
      </c>
      <c r="D126" s="27">
        <f>SUM(D127)</f>
        <v>2698</v>
      </c>
      <c r="E126" s="27">
        <f>SUM(E127)</f>
        <v>2716</v>
      </c>
    </row>
    <row r="127" spans="1:5" ht="22.5">
      <c r="A127" s="35" t="s">
        <v>108</v>
      </c>
      <c r="B127" s="48" t="s">
        <v>109</v>
      </c>
      <c r="C127" s="14">
        <f>SUM(C128:C134)</f>
        <v>2582.7000000000003</v>
      </c>
      <c r="D127" s="14">
        <f>SUM(D128:D134)</f>
        <v>2698</v>
      </c>
      <c r="E127" s="14">
        <f>SUM(E128:E134)</f>
        <v>2716</v>
      </c>
    </row>
    <row r="128" spans="1:5" ht="36.75" customHeight="1">
      <c r="A128" s="37"/>
      <c r="B128" s="53" t="s">
        <v>110</v>
      </c>
      <c r="C128" s="14">
        <v>383.8</v>
      </c>
      <c r="D128" s="14">
        <v>386.8</v>
      </c>
      <c r="E128" s="14">
        <v>386.8</v>
      </c>
    </row>
    <row r="129" spans="1:5" ht="33.75">
      <c r="A129" s="37"/>
      <c r="B129" s="53" t="s">
        <v>111</v>
      </c>
      <c r="C129" s="14">
        <v>7</v>
      </c>
      <c r="D129" s="14">
        <v>7</v>
      </c>
      <c r="E129" s="14">
        <v>7</v>
      </c>
    </row>
    <row r="130" spans="1:5" ht="93.75" customHeight="1">
      <c r="A130" s="37"/>
      <c r="B130" s="54" t="s">
        <v>146</v>
      </c>
      <c r="C130" s="14">
        <v>585.8</v>
      </c>
      <c r="D130" s="14">
        <v>709.9</v>
      </c>
      <c r="E130" s="14">
        <v>784.8</v>
      </c>
    </row>
    <row r="131" spans="1:5" ht="67.5">
      <c r="A131" s="37"/>
      <c r="B131" s="53" t="s">
        <v>147</v>
      </c>
      <c r="C131" s="14">
        <v>1514.4</v>
      </c>
      <c r="D131" s="14">
        <v>1521.2</v>
      </c>
      <c r="E131" s="14">
        <v>1514</v>
      </c>
    </row>
    <row r="132" spans="1:5" ht="83.25" customHeight="1">
      <c r="A132" s="37"/>
      <c r="B132" s="53" t="s">
        <v>149</v>
      </c>
      <c r="C132" s="14">
        <v>28.5</v>
      </c>
      <c r="D132" s="14">
        <v>28.5</v>
      </c>
      <c r="E132" s="14">
        <v>15</v>
      </c>
    </row>
    <row r="133" spans="1:5" ht="78.75" customHeight="1">
      <c r="A133" s="37"/>
      <c r="B133" s="53" t="s">
        <v>150</v>
      </c>
      <c r="C133" s="14">
        <v>54.8</v>
      </c>
      <c r="D133" s="14">
        <v>36.2</v>
      </c>
      <c r="E133" s="14"/>
    </row>
    <row r="134" spans="1:5" ht="46.5" customHeight="1">
      <c r="A134" s="37"/>
      <c r="B134" s="53" t="s">
        <v>180</v>
      </c>
      <c r="C134" s="14">
        <v>8.4</v>
      </c>
      <c r="D134" s="14">
        <v>8.4</v>
      </c>
      <c r="E134" s="14">
        <v>8.4</v>
      </c>
    </row>
    <row r="135" spans="1:5" ht="26.25" customHeight="1">
      <c r="A135" s="30" t="s">
        <v>119</v>
      </c>
      <c r="B135" s="55" t="s">
        <v>120</v>
      </c>
      <c r="C135" s="8">
        <f>SUM(C136)</f>
        <v>92.4</v>
      </c>
      <c r="D135" s="8">
        <f>SUM(D136)</f>
        <v>0</v>
      </c>
      <c r="E135" s="8">
        <f>SUM(E136)</f>
        <v>0</v>
      </c>
    </row>
    <row r="136" spans="1:5" ht="18" customHeight="1">
      <c r="A136" s="37" t="s">
        <v>121</v>
      </c>
      <c r="B136" s="53" t="s">
        <v>122</v>
      </c>
      <c r="C136" s="14">
        <v>92.4</v>
      </c>
      <c r="D136" s="16"/>
      <c r="E136" s="16"/>
    </row>
    <row r="137" spans="1:5" ht="18" customHeight="1">
      <c r="A137" s="33" t="s">
        <v>176</v>
      </c>
      <c r="B137" s="62" t="s">
        <v>177</v>
      </c>
      <c r="C137" s="8">
        <f>SUM(C138)</f>
        <v>57025.9</v>
      </c>
      <c r="D137" s="8">
        <f>SUM(D138)</f>
        <v>55632.5</v>
      </c>
      <c r="E137" s="8">
        <f>SUM(E138)</f>
        <v>49450.6</v>
      </c>
    </row>
    <row r="138" spans="1:5" ht="18" customHeight="1">
      <c r="A138" s="35" t="s">
        <v>178</v>
      </c>
      <c r="B138" s="63" t="s">
        <v>179</v>
      </c>
      <c r="C138" s="14">
        <f>SUM(C139:C140)</f>
        <v>57025.9</v>
      </c>
      <c r="D138" s="14">
        <f>SUM(D139:D140)</f>
        <v>55632.5</v>
      </c>
      <c r="E138" s="14">
        <f>SUM(E139:E140)</f>
        <v>49450.6</v>
      </c>
    </row>
    <row r="139" spans="1:5" ht="118.5" customHeight="1">
      <c r="A139" s="35"/>
      <c r="B139" s="64" t="s">
        <v>145</v>
      </c>
      <c r="C139" s="14">
        <v>45010.9</v>
      </c>
      <c r="D139" s="14">
        <v>44580.8</v>
      </c>
      <c r="E139" s="14">
        <v>42056.5</v>
      </c>
    </row>
    <row r="140" spans="1:5" ht="103.5" customHeight="1">
      <c r="A140" s="37"/>
      <c r="B140" s="64" t="s">
        <v>148</v>
      </c>
      <c r="C140" s="14">
        <v>12015</v>
      </c>
      <c r="D140" s="14">
        <v>11051.7</v>
      </c>
      <c r="E140" s="14">
        <v>7394.1</v>
      </c>
    </row>
    <row r="141" spans="1:5" ht="16.5" customHeight="1">
      <c r="A141" s="34" t="s">
        <v>112</v>
      </c>
      <c r="B141" s="56" t="s">
        <v>113</v>
      </c>
      <c r="C141" s="24">
        <f aca="true" t="shared" si="6" ref="C141:E142">SUM(C142)</f>
        <v>356.3</v>
      </c>
      <c r="D141" s="24">
        <f t="shared" si="6"/>
        <v>0</v>
      </c>
      <c r="E141" s="24">
        <f t="shared" si="6"/>
        <v>0</v>
      </c>
    </row>
    <row r="142" spans="1:5" ht="48">
      <c r="A142" s="30" t="s">
        <v>114</v>
      </c>
      <c r="B142" s="55" t="s">
        <v>115</v>
      </c>
      <c r="C142" s="8">
        <f t="shared" si="6"/>
        <v>356.3</v>
      </c>
      <c r="D142" s="8">
        <f t="shared" si="6"/>
        <v>0</v>
      </c>
      <c r="E142" s="8">
        <f t="shared" si="6"/>
        <v>0</v>
      </c>
    </row>
    <row r="143" spans="1:5" ht="45">
      <c r="A143" s="37" t="s">
        <v>116</v>
      </c>
      <c r="B143" s="53" t="s">
        <v>117</v>
      </c>
      <c r="C143" s="14">
        <v>356.3</v>
      </c>
      <c r="D143" s="16"/>
      <c r="E143" s="16"/>
    </row>
    <row r="144" spans="1:5" ht="38.25">
      <c r="A144" s="34" t="s">
        <v>194</v>
      </c>
      <c r="B144" s="70" t="s">
        <v>195</v>
      </c>
      <c r="C144" s="66">
        <f>SUM(C145)</f>
        <v>-2892.37647</v>
      </c>
      <c r="D144" s="24">
        <f>SUM(D145)</f>
        <v>0</v>
      </c>
      <c r="E144" s="24">
        <f>SUM(E145)</f>
        <v>0</v>
      </c>
    </row>
    <row r="145" spans="1:5" ht="33.75">
      <c r="A145" s="37" t="s">
        <v>196</v>
      </c>
      <c r="B145" s="64" t="s">
        <v>197</v>
      </c>
      <c r="C145" s="65">
        <v>-2892.37647</v>
      </c>
      <c r="D145" s="16"/>
      <c r="E145" s="16"/>
    </row>
    <row r="146" spans="1:5" ht="12.75">
      <c r="A146" s="34"/>
      <c r="B146" s="22" t="s">
        <v>118</v>
      </c>
      <c r="C146" s="69">
        <f>SUM(C25,C96)</f>
        <v>192904.56375</v>
      </c>
      <c r="D146" s="29">
        <f>SUM(D25,D96)</f>
        <v>143092.59999999998</v>
      </c>
      <c r="E146" s="29">
        <f>SUM(E25,E96)</f>
        <v>143538.1</v>
      </c>
    </row>
  </sheetData>
  <sheetProtection/>
  <mergeCells count="22">
    <mergeCell ref="D1:E1"/>
    <mergeCell ref="B2:E2"/>
    <mergeCell ref="C3:E3"/>
    <mergeCell ref="D4:E4"/>
    <mergeCell ref="B5:E5"/>
    <mergeCell ref="C6:E6"/>
    <mergeCell ref="D13:E13"/>
    <mergeCell ref="B14:E14"/>
    <mergeCell ref="C15:E15"/>
    <mergeCell ref="D7:E7"/>
    <mergeCell ref="B8:E8"/>
    <mergeCell ref="C9:E9"/>
    <mergeCell ref="D10:E10"/>
    <mergeCell ref="B11:E11"/>
    <mergeCell ref="C12:E12"/>
    <mergeCell ref="D16:E16"/>
    <mergeCell ref="A22:A23"/>
    <mergeCell ref="B22:B23"/>
    <mergeCell ref="C22:E22"/>
    <mergeCell ref="A20:E20"/>
    <mergeCell ref="B17:E17"/>
    <mergeCell ref="C18:E18"/>
  </mergeCells>
  <printOptions/>
  <pageMargins left="0.7874015748031497" right="0" top="0.3937007874015748" bottom="0.1968503937007874" header="0.3149606299212598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2014-10-14T10:43:29Z</cp:lastPrinted>
  <dcterms:created xsi:type="dcterms:W3CDTF">2013-01-01T12:42:26Z</dcterms:created>
  <dcterms:modified xsi:type="dcterms:W3CDTF">2014-11-05T10:34:53Z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