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Print_Titles" localSheetId="0">'Доходы'!$9:$9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F_OUR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BUDG_NAME" localSheetId="1">#REF!</definedName>
    <definedName name="calc_order" localSheetId="1">#REF!</definedName>
    <definedName name="checked" localSheetId="1">#REF!</definedName>
    <definedName name="CHIEF" localSheetId="1">#REF!</definedName>
    <definedName name="CHIEF_DIV" localSheetId="1">#REF!</definedName>
    <definedName name="CHIEF_FIN" localSheetId="1">#REF!</definedName>
    <definedName name="chief_OUR" localSheetId="1">#REF!</definedName>
    <definedName name="CHIEF_POST" localSheetId="1">#REF!</definedName>
    <definedName name="CHIEF_POST_OUR" localSheetId="1">#REF!</definedName>
    <definedName name="code" localSheetId="1">#REF!</definedName>
    <definedName name="col1" localSheetId="1">#REF!</definedName>
    <definedName name="col10" localSheetId="1">#REF!</definedName>
    <definedName name="col11" localSheetId="1">#REF!</definedName>
    <definedName name="col12" localSheetId="1">#REF!</definedName>
    <definedName name="col13" localSheetId="1">#REF!</definedName>
    <definedName name="col14" localSheetId="1">#REF!</definedName>
    <definedName name="col15" localSheetId="1">#REF!</definedName>
    <definedName name="col16" localSheetId="1">#REF!</definedName>
    <definedName name="col17" localSheetId="1">#REF!</definedName>
    <definedName name="col18" localSheetId="1">#REF!</definedName>
    <definedName name="col19" localSheetId="1">#REF!</definedName>
    <definedName name="col2" localSheetId="1">#REF!</definedName>
    <definedName name="col20" localSheetId="1">#REF!</definedName>
    <definedName name="col21" localSheetId="1">#REF!</definedName>
    <definedName name="col22" localSheetId="1">#REF!</definedName>
    <definedName name="col23" localSheetId="1">#REF!</definedName>
    <definedName name="col24" localSheetId="1">#REF!</definedName>
    <definedName name="col25" localSheetId="1">#REF!</definedName>
    <definedName name="col26" localSheetId="1">#REF!</definedName>
    <definedName name="col27" localSheetId="1">#REF!</definedName>
    <definedName name="col28" localSheetId="1">#REF!</definedName>
    <definedName name="col29" localSheetId="1">#REF!</definedName>
    <definedName name="col3" localSheetId="1">#REF!</definedName>
    <definedName name="col4" localSheetId="1">#REF!</definedName>
    <definedName name="col5" localSheetId="1">#REF!</definedName>
    <definedName name="col6" localSheetId="1">#REF!</definedName>
    <definedName name="col7" localSheetId="1">#REF!</definedName>
    <definedName name="col8" localSheetId="1">#REF!</definedName>
    <definedName name="col9" localSheetId="1">#REF!</definedName>
    <definedName name="CurentGroup" localSheetId="1">#REF!</definedName>
    <definedName name="CurRow" localSheetId="1">#REF!</definedName>
    <definedName name="CURR_USER" localSheetId="1">#REF!</definedName>
    <definedName name="cYear1" localSheetId="1">#REF!</definedName>
    <definedName name="Data" localSheetId="1">#REF!</definedName>
    <definedName name="DataFields" localSheetId="1">#REF!</definedName>
    <definedName name="date_BEG" localSheetId="1">#REF!</definedName>
    <definedName name="date_END" localSheetId="1">#REF!</definedName>
    <definedName name="del" localSheetId="1">#REF!</definedName>
    <definedName name="DEP_FULL_NAME" localSheetId="1">#REF!</definedName>
    <definedName name="dep_name1" localSheetId="1">#REF!</definedName>
    <definedName name="doc_date" localSheetId="1">#REF!</definedName>
    <definedName name="doc_num" localSheetId="1">#REF!</definedName>
    <definedName name="doc_quarter" localSheetId="1">#REF!</definedName>
    <definedName name="End1" localSheetId="1">#REF!</definedName>
    <definedName name="End10" localSheetId="1">#REF!</definedName>
    <definedName name="End2" localSheetId="1">#REF!</definedName>
    <definedName name="End3" localSheetId="1">#REF!</definedName>
    <definedName name="End4" localSheetId="1">#REF!</definedName>
    <definedName name="End5" localSheetId="1">#REF!</definedName>
    <definedName name="End6" localSheetId="1">#REF!</definedName>
    <definedName name="End7" localSheetId="1">#REF!</definedName>
    <definedName name="End8" localSheetId="1">#REF!</definedName>
    <definedName name="End9" localSheetId="1">#REF!</definedName>
    <definedName name="EndRow" localSheetId="1">#REF!</definedName>
    <definedName name="Excel_BuiltIn_Print_Titles" localSheetId="1">'Расходы'!#REF!</definedName>
    <definedName name="GLBUH" localSheetId="1">#REF!</definedName>
    <definedName name="GLBUH_OUR" localSheetId="1">#REF!</definedName>
    <definedName name="GLBUH_POST_OUR" localSheetId="1">#REF!</definedName>
    <definedName name="GroupOrder" localSheetId="1">#REF!</definedName>
    <definedName name="HEAD" localSheetId="1">#REF!</definedName>
    <definedName name="KADR_OUR" localSheetId="1">#REF!</definedName>
    <definedName name="KASSIR_OUR" localSheetId="1">#REF!</definedName>
    <definedName name="KASSIR_POST_OUR" localSheetId="1">#REF!</definedName>
    <definedName name="LAST_DOC_MODIFY" localSheetId="1">#REF!</definedName>
    <definedName name="link_row" localSheetId="1">#REF!</definedName>
    <definedName name="link_saved" localSheetId="1">#REF!</definedName>
    <definedName name="LONGNAME_OUR" localSheetId="1">#REF!</definedName>
    <definedName name="NASTR_PRN_DEP_NAME" localSheetId="1">#REF!</definedName>
    <definedName name="notNullCol" localSheetId="1">#REF!</definedName>
    <definedName name="OKATO" localSheetId="1">#REF!</definedName>
    <definedName name="OKATO2" localSheetId="1">#REF!</definedName>
    <definedName name="OKPO" localSheetId="1">#REF!</definedName>
    <definedName name="OKPO_OUR" localSheetId="1">#REF!</definedName>
    <definedName name="OKVED" localSheetId="1">#REF!</definedName>
    <definedName name="OKVED1" localSheetId="1">#REF!</definedName>
    <definedName name="orders" localSheetId="1">#REF!</definedName>
    <definedName name="ORGNAME_OUR" localSheetId="1">#REF!</definedName>
    <definedName name="OUR_ADR" localSheetId="1">#REF!</definedName>
    <definedName name="PERIOD_WORK" localSheetId="1">#REF!</definedName>
    <definedName name="PPP_CODE" localSheetId="1">#REF!</definedName>
    <definedName name="PPP_CODE1" localSheetId="1">#REF!</definedName>
    <definedName name="PPP_NAME" localSheetId="1">#REF!</definedName>
    <definedName name="print_null" localSheetId="1">#REF!</definedName>
    <definedName name="REGION" localSheetId="1">#REF!</definedName>
    <definedName name="REGION_OUR" localSheetId="1">#REF!</definedName>
    <definedName name="REM_DATE_TYPE" localSheetId="1">#REF!</definedName>
    <definedName name="REM_MONTH" localSheetId="1">#REF!</definedName>
    <definedName name="REM_SONO" localSheetId="1">#REF!</definedName>
    <definedName name="REM_YEAR" localSheetId="1">#REF!</definedName>
    <definedName name="REPLACE_ZERO" localSheetId="1">#REF!</definedName>
    <definedName name="SONO" localSheetId="1">#REF!</definedName>
    <definedName name="SONO2" localSheetId="1">#REF!</definedName>
    <definedName name="SONO_OUR" localSheetId="1">#REF!</definedName>
    <definedName name="Start1" localSheetId="1">#REF!</definedName>
    <definedName name="Start10" localSheetId="1">#REF!</definedName>
    <definedName name="Start2" localSheetId="1">#REF!</definedName>
    <definedName name="Start3" localSheetId="1">#REF!</definedName>
    <definedName name="Start4" localSheetId="1">#REF!</definedName>
    <definedName name="Start5" localSheetId="1">#REF!</definedName>
    <definedName name="Start6" localSheetId="1">#REF!</definedName>
    <definedName name="Start7" localSheetId="1">#REF!</definedName>
    <definedName name="Start8" localSheetId="1">#REF!</definedName>
    <definedName name="Start9" localSheetId="1">#REF!</definedName>
    <definedName name="StartData" localSheetId="1">#REF!</definedName>
    <definedName name="StartRow" localSheetId="1">#REF!</definedName>
    <definedName name="TOWN" localSheetId="1">#REF!</definedName>
    <definedName name="upd" localSheetId="1">#REF!</definedName>
    <definedName name="USER_PHONE" localSheetId="1">#REF!</definedName>
    <definedName name="USER_POST" localSheetId="1">#REF!</definedName>
    <definedName name="VED" localSheetId="1">#REF!</definedName>
    <definedName name="VED_NAME" localSheetId="1">#REF!</definedName>
    <definedName name="BUDG_NAME" localSheetId="2">#REF!</definedName>
    <definedName name="calc_order" localSheetId="2">#REF!</definedName>
    <definedName name="checked" localSheetId="2">#REF!</definedName>
    <definedName name="CHIEF" localSheetId="2">#REF!</definedName>
    <definedName name="CHIEF_DIV" localSheetId="2">#REF!</definedName>
    <definedName name="CHIEF_FIN" localSheetId="2">#REF!</definedName>
    <definedName name="chief_OUR" localSheetId="2">#REF!</definedName>
    <definedName name="CHIEF_POST" localSheetId="2">#REF!</definedName>
    <definedName name="CHIEF_POST_OUR" localSheetId="2">#REF!</definedName>
    <definedName name="code" localSheetId="2">#REF!</definedName>
    <definedName name="col1" localSheetId="2">#REF!</definedName>
    <definedName name="col10" localSheetId="2">#REF!</definedName>
    <definedName name="col11" localSheetId="2">#REF!</definedName>
    <definedName name="col12" localSheetId="2">#REF!</definedName>
    <definedName name="col13" localSheetId="2">#REF!</definedName>
    <definedName name="col14" localSheetId="2">#REF!</definedName>
    <definedName name="col15" localSheetId="2">#REF!</definedName>
    <definedName name="col16" localSheetId="2">#REF!</definedName>
    <definedName name="col17" localSheetId="2">#REF!</definedName>
    <definedName name="col18" localSheetId="2">#REF!</definedName>
    <definedName name="col19" localSheetId="2">#REF!</definedName>
    <definedName name="col2" localSheetId="2">#REF!</definedName>
    <definedName name="col20" localSheetId="2">#REF!</definedName>
    <definedName name="col21" localSheetId="2">#REF!</definedName>
    <definedName name="col22" localSheetId="2">#REF!</definedName>
    <definedName name="col23" localSheetId="2">#REF!</definedName>
    <definedName name="col24" localSheetId="2">#REF!</definedName>
    <definedName name="col25" localSheetId="2">#REF!</definedName>
    <definedName name="col26" localSheetId="2">#REF!</definedName>
    <definedName name="col27" localSheetId="2">#REF!</definedName>
    <definedName name="col28" localSheetId="2">#REF!</definedName>
    <definedName name="col29" localSheetId="2">#REF!</definedName>
    <definedName name="col3" localSheetId="2">#REF!</definedName>
    <definedName name="col4" localSheetId="2">#REF!</definedName>
    <definedName name="col5" localSheetId="2">#REF!</definedName>
    <definedName name="col6" localSheetId="2">#REF!</definedName>
    <definedName name="col7" localSheetId="2">#REF!</definedName>
    <definedName name="col8" localSheetId="2">#REF!</definedName>
    <definedName name="col9" localSheetId="2">#REF!</definedName>
    <definedName name="CurentGroup" localSheetId="2">#REF!</definedName>
    <definedName name="CurRow" localSheetId="2">#REF!</definedName>
    <definedName name="CURR_USER" localSheetId="2">#REF!</definedName>
    <definedName name="cYear1" localSheetId="2">#REF!</definedName>
    <definedName name="Data" localSheetId="2">#REF!</definedName>
    <definedName name="DataFields" localSheetId="2">#REF!</definedName>
    <definedName name="date_BEG" localSheetId="2">#REF!</definedName>
    <definedName name="date_END" localSheetId="2">#REF!</definedName>
    <definedName name="del" localSheetId="2">#REF!</definedName>
    <definedName name="DEP_FULL_NAME" localSheetId="2">#REF!</definedName>
    <definedName name="dep_name1" localSheetId="2">#REF!</definedName>
    <definedName name="doc_date" localSheetId="2">#REF!</definedName>
    <definedName name="doc_num" localSheetId="2">#REF!</definedName>
    <definedName name="doc_quarter" localSheetId="2">#REF!</definedName>
    <definedName name="End1" localSheetId="2">#REF!</definedName>
    <definedName name="End10" localSheetId="2">#REF!</definedName>
    <definedName name="End2" localSheetId="2">#REF!</definedName>
    <definedName name="End3" localSheetId="2">#REF!</definedName>
    <definedName name="End4" localSheetId="2">#REF!</definedName>
    <definedName name="End5" localSheetId="2">#REF!</definedName>
    <definedName name="End6" localSheetId="2">#REF!</definedName>
    <definedName name="End7" localSheetId="2">#REF!</definedName>
    <definedName name="End8" localSheetId="2">#REF!</definedName>
    <definedName name="End9" localSheetId="2">#REF!</definedName>
    <definedName name="EndRow" localSheetId="2">#REF!</definedName>
    <definedName name="Excel_BuiltIn_Print_Titles" localSheetId="2">'Источники'!#REF!</definedName>
    <definedName name="GLBUH" localSheetId="2">#REF!</definedName>
    <definedName name="GLBUH_OUR" localSheetId="2">#REF!</definedName>
    <definedName name="GLBUH_POST_OUR" localSheetId="2">#REF!</definedName>
    <definedName name="GroupOrder" localSheetId="2">#REF!</definedName>
    <definedName name="HEAD" localSheetId="2">#REF!</definedName>
    <definedName name="KADR_OUR" localSheetId="2">#REF!</definedName>
    <definedName name="KASSIR_OUR" localSheetId="2">#REF!</definedName>
    <definedName name="KASSIR_POST_OUR" localSheetId="2">#REF!</definedName>
    <definedName name="LAST_DOC_MODIFY" localSheetId="2">#REF!</definedName>
    <definedName name="link_row" localSheetId="2">#REF!</definedName>
    <definedName name="link_saved" localSheetId="2">#REF!</definedName>
    <definedName name="LONGNAME_OUR" localSheetId="2">#REF!</definedName>
    <definedName name="NASTR_PRN_DEP_NAME" localSheetId="2">#REF!</definedName>
    <definedName name="notNullCol" localSheetId="2">#REF!</definedName>
    <definedName name="OKATO" localSheetId="2">#REF!</definedName>
    <definedName name="OKATO2" localSheetId="2">#REF!</definedName>
    <definedName name="OKPO" localSheetId="2">#REF!</definedName>
    <definedName name="OKPO_OUR" localSheetId="2">#REF!</definedName>
    <definedName name="OKVED" localSheetId="2">#REF!</definedName>
    <definedName name="OKVED1" localSheetId="2">#REF!</definedName>
    <definedName name="orders" localSheetId="2">#REF!</definedName>
    <definedName name="ORGNAME_OUR" localSheetId="2">#REF!</definedName>
    <definedName name="OUR_ADR" localSheetId="2">#REF!</definedName>
    <definedName name="PERIOD_WORK" localSheetId="2">#REF!</definedName>
    <definedName name="PPP_CODE" localSheetId="2">#REF!</definedName>
    <definedName name="PPP_CODE1" localSheetId="2">#REF!</definedName>
    <definedName name="PPP_NAME" localSheetId="2">#REF!</definedName>
    <definedName name="print_null" localSheetId="2">#REF!</definedName>
    <definedName name="REGION" localSheetId="2">#REF!</definedName>
    <definedName name="REGION_OUR" localSheetId="2">#REF!</definedName>
    <definedName name="REM_DATE_TYPE" localSheetId="2">#REF!</definedName>
    <definedName name="REM_MONTH" localSheetId="2">#REF!</definedName>
    <definedName name="REM_SONO" localSheetId="2">#REF!</definedName>
    <definedName name="REM_YEAR" localSheetId="2">#REF!</definedName>
    <definedName name="REPLACE_ZERO" localSheetId="2">#REF!</definedName>
    <definedName name="SONO" localSheetId="2">#REF!</definedName>
    <definedName name="SONO2" localSheetId="2">#REF!</definedName>
    <definedName name="SONO_OUR" localSheetId="2">#REF!</definedName>
    <definedName name="Start1" localSheetId="2">#REF!</definedName>
    <definedName name="Start10" localSheetId="2">#REF!</definedName>
    <definedName name="Start2" localSheetId="2">#REF!</definedName>
    <definedName name="Start3" localSheetId="2">#REF!</definedName>
    <definedName name="Start4" localSheetId="2">#REF!</definedName>
    <definedName name="Start5" localSheetId="2">#REF!</definedName>
    <definedName name="Start6" localSheetId="2">#REF!</definedName>
    <definedName name="Start7" localSheetId="2">#REF!</definedName>
    <definedName name="Start8" localSheetId="2">#REF!</definedName>
    <definedName name="Start9" localSheetId="2">#REF!</definedName>
    <definedName name="StartData" localSheetId="2">#REF!</definedName>
    <definedName name="StartRow" localSheetId="2">#REF!</definedName>
    <definedName name="TOWN" localSheetId="2">#REF!</definedName>
    <definedName name="upd" localSheetId="2">#REF!</definedName>
    <definedName name="USER_PHONE" localSheetId="2">#REF!</definedName>
    <definedName name="USER_POST" localSheetId="2">#REF!</definedName>
    <definedName name="VED" localSheetId="2">#REF!</definedName>
    <definedName name="VED_NAME" localSheetId="2">#REF!</definedName>
  </definedNames>
  <calcPr fullCalcOnLoad="1"/>
</workbook>
</file>

<file path=xl/sharedStrings.xml><?xml version="1.0" encoding="utf-8"?>
<sst xmlns="http://schemas.openxmlformats.org/spreadsheetml/2006/main" count="354" uniqueCount="348">
  <si>
    <t>Приложение 1</t>
  </si>
  <si>
    <t xml:space="preserve">к решению Совета от    ________.2015 г. №  ______ </t>
  </si>
  <si>
    <t>Итоги исполнения бюджета Савинского муниципального района</t>
  </si>
  <si>
    <t>за 2014 года</t>
  </si>
  <si>
    <t>1. Доходы</t>
  </si>
  <si>
    <t>(в рублях)</t>
  </si>
  <si>
    <t>Код классификации доходов бюджетов Российской Федерации</t>
  </si>
  <si>
    <t>Наименование доходов</t>
  </si>
  <si>
    <t>Уточненный план</t>
  </si>
  <si>
    <t>Исполнено</t>
  </si>
  <si>
    <t>% исполнения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</si>
  <si>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</si>
  <si>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</si>
  <si>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</si>
  <si>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</si>
  <si>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</si>
  <si>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</si>
  <si>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</si>
  <si>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</si>
  <si>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</si>
  <si>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</si>
  <si>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</si>
  <si>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</si>
  <si>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000 1 0 102040 01 0000 110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</si>
  <si>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</si>
  <si>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 xml:space="preserve"> 000 1030000000 0000 000</t>
  </si>
  <si>
    <t xml:space="preserve"> НАЛОГИ НА ТОВАРЫ (РАБОТЫ, УСЛУГИ), РЕАЛИЗУЕМЫЕ НА ТЕРРИТОРИИ РОССИЙСКОЙ ФЕДЕРАЦИИ</t>
  </si>
  <si>
    <t xml:space="preserve"> 000 1030200001 0000 110</t>
  </si>
  <si>
    <t xml:space="preserve"> Акцизы по подакцизным товарам (продукции), производимым на территории Российской Федерации</t>
  </si>
  <si>
    <t xml:space="preserve"> 000 1030223001 0000 110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</si>
  <si>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</si>
  <si>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</si>
  <si>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</si>
  <si>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</si>
  <si>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</si>
  <si>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</si>
  <si>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</si>
  <si>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</si>
  <si>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</si>
  <si>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</si>
  <si>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</si>
  <si>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</si>
  <si>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</si>
  <si>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</si>
  <si>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</si>
  <si>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</si>
  <si>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</si>
  <si>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000 1 05 03020 01 0000 110</t>
  </si>
  <si>
    <t>Единый сельскохозяйственный налог ( за налоговый периоды, истекшие до 1 января 2011 года)</t>
  </si>
  <si>
    <t>000 1050400002 0000 110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</si>
  <si>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</si>
  <si>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</si>
  <si>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</si>
  <si>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000 1 0600000 00 0000 000</t>
  </si>
  <si>
    <t>НАЛОГИ НА ИМУЩЕСТВО</t>
  </si>
  <si>
    <t>000 1060100000 0000 110</t>
  </si>
  <si>
    <t>Налог на имущество физических лиц</t>
  </si>
  <si>
    <t>000 1060103005 0000 110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</si>
  <si>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</si>
  <si>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000 1 08 00000 00 0000 000</t>
  </si>
  <si>
    <t xml:space="preserve">ГОСУДАРСТВЕННАЯ ПОШЛИНА, СБОРЫ 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</si>
  <si>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</si>
  <si>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</si>
  <si>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</si>
  <si>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</si>
  <si>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</si>
  <si>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</si>
  <si>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</si>
  <si>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</si>
  <si>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000 1 0900000 00 0000 000</t>
  </si>
  <si>
    <t>ЗАДОЛЖЕННОСТЬ И ПЕРЕРАСЧЕТЫ ПО ОТМЕНЕННЫМ НАЛОГАМ, СБОРАМ И ИНЫМ ОБЯЗАТЕЛЬНЫМ ПЛАТЕЖАМ</t>
  </si>
  <si>
    <t>000 1 0901000 00 0000 110</t>
  </si>
  <si>
    <t>Налог на прибыль организаций, зачислявшийся до 1 января 2005 года в местные бюджеты</t>
  </si>
  <si>
    <t>000 1 0901030 05 0000 110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</si>
  <si>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</si>
  <si>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000 1 0904000 00 0000 110</t>
  </si>
  <si>
    <t>Налоги на имущество</t>
  </si>
  <si>
    <t>000 1 0904010 02 0000 110</t>
  </si>
  <si>
    <t>Налог на имущество предприятий</t>
  </si>
  <si>
    <t>000 1 0904050 00 0000 110</t>
  </si>
  <si>
    <t>Земельный налог (по обязательствам, возникшим до 1 января 2006 года)</t>
  </si>
  <si>
    <t>000 1 0904053 05 0000 110</t>
  </si>
  <si>
    <t>Земельный налог (по обязательствам, возникшим до 1 января 2006 года), мобилизуемый на межселенных территориях</t>
  </si>
  <si>
    <t>000 1090600002 0000 110</t>
  </si>
  <si>
    <t>Прочие налоги и сборы (по отмененным местным налогам и сборам субъектов Российской Федерации)</t>
  </si>
  <si>
    <t>000 1090601002 0000 110</t>
  </si>
  <si>
    <t>Налог с продаж</t>
  </si>
  <si>
    <t>000 1 0907000 00 0000 110</t>
  </si>
  <si>
    <t>Прочие налоги и сборы (по отмененным местным налогам и сборам)</t>
  </si>
  <si>
    <t>000 1 0907030 00 0000 110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</si>
  <si>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</si>
  <si>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</si>
  <si>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</si>
  <si>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000 1 0907053 05 0000 110</t>
  </si>
  <si>
    <t>Прочие местные налоги и сборы, мобилизируемые на территориях муниципального района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</si>
  <si>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</si>
  <si>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</si>
  <si>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</si>
  <si>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</si>
  <si>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</si>
  <si>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</si>
  <si>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</si>
  <si>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</si>
  <si>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</si>
  <si>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</si>
  <si>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</si>
  <si>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</si>
  <si>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</si>
  <si>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</si>
  <si>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</si>
  <si>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</si>
  <si>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</si>
  <si>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</si>
  <si>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</si>
  <si>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</si>
  <si>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</si>
  <si>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</si>
  <si>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</si>
  <si>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</si>
  <si>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</si>
  <si>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</si>
  <si>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</si>
  <si>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</si>
  <si>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</si>
  <si>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</si>
  <si>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</si>
  <si>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</si>
  <si>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</si>
  <si>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</si>
  <si>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</si>
  <si>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</si>
  <si>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</si>
  <si>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</si>
  <si>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</si>
  <si>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</si>
  <si>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</si>
  <si>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</si>
  <si>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</si>
  <si>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</si>
  <si>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</si>
  <si>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</si>
  <si>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</si>
  <si>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</si>
  <si>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</si>
  <si>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</si>
  <si>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</si>
  <si>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</si>
  <si>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</si>
  <si>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</si>
  <si>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</si>
  <si>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</si>
  <si>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</si>
  <si>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</si>
  <si>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</si>
  <si>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</si>
  <si>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</si>
  <si>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</si>
  <si>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</si>
  <si>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</si>
  <si>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</si>
  <si>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</si>
  <si>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</si>
  <si>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</si>
  <si>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</si>
  <si>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</si>
  <si>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</si>
  <si>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</si>
  <si>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</si>
  <si>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</si>
  <si>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</si>
  <si>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</si>
  <si>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000 11701000000 0000 180</t>
  </si>
  <si>
    <t>Невыясненные поступления</t>
  </si>
  <si>
    <t>000 1170105005 0000 180</t>
  </si>
  <si>
    <t>Невыясненные поступления, зачисляемые в бюджеты муниципальных районов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</si>
  <si>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</si>
  <si>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</si>
  <si>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</si>
  <si>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</si>
  <si>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</si>
  <si>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</si>
  <si>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</si>
  <si>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</si>
  <si>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</si>
  <si>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</si>
  <si>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</si>
  <si>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</si>
  <si>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</si>
  <si>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</si>
  <si>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000 20201009 00 0000 151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</si>
  <si>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</si>
  <si>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000 20201009 05 0000 151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</si>
  <si>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</si>
  <si>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</si>
  <si>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</si>
  <si>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</si>
  <si>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</si>
  <si>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</si>
  <si>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</si>
  <si>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000 2 02 0205100 0000 151</t>
  </si>
  <si>
    <t>Субсидии бюджетам на реализацию федеральных целевых программ</t>
  </si>
  <si>
    <t>000 2 02 0205105 0000 151</t>
  </si>
  <si>
    <t>Субсидии бюджетам муниципальных районов на реализацию федеральных целевых программ</t>
  </si>
  <si>
    <t>000 2 02 0221500 0000 151</t>
  </si>
  <si>
    <t>Субсидии бюджетам на создание в общественных организациях, расположенных в сельской местности, условий для занятий физической культуры и спортом</t>
  </si>
  <si>
    <t>000 2 02 0221505 0000 151</t>
  </si>
  <si>
    <t>Субсидии бюджетам муниципальных районов на создание в общественных организациях, расположенных в сельской местности, условий для занятий физической культуры и спортом</t>
  </si>
  <si>
    <t>000 2 02 0221600 0000 151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</si>
  <si>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</si>
  <si>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</si>
  <si>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</si>
  <si>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</si>
  <si>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</si>
  <si>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</si>
  <si>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</si>
  <si>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*субсидии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</si>
  <si>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>* субсидии бюджетам муницпальных районов,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2014 году</t>
  </si>
  <si>
    <t>* субсидии бюджетам муницпальных районов и городских округов Ивановской области на реализацию мероприятий по укреплению пожарной безопасности общеобразовательных организаций в 2014 году</t>
  </si>
  <si>
    <t>*Субсидии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 в сфере культуры и искусства до средней заработной платы в Ивановской области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</si>
  <si>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прибывания</t>
  </si>
  <si>
    <t>*субсидии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1-4 классов муниципальных общеобразовательных организаций на 2014 год и на плановый период 2015 и 2016 годов</t>
  </si>
  <si>
    <t>*субсидии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</si>
  <si>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* субсидии бюджетам муниципальных образований Ивановской области на реализацию мероприятий подпрограммы "Развитие газофикации Ивановской области"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</si>
  <si>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*субсидия гражданам на оплату первоначальноо взноса при получение ипотечного жилищного кредита или на погашение основной суммы долга и уплату процентов по ипотечному жилищному кредиту ( в том числе рефинансированному)</t>
  </si>
  <si>
    <t>000 2 02 03000 00 0000 151</t>
  </si>
  <si>
    <t>Субвенции бюджетам субъектов Российской Федерации и муниципальных образований</t>
  </si>
  <si>
    <t>000 2 02 0300705 0000 151</t>
  </si>
  <si>
    <t>Субвенции бюджетам на составление ( изменение) списков кандидатов в присяжные заседатели федеральных судов общей юрисдикции в Российской Федерации</t>
  </si>
  <si>
    <t>1 2 02 0300710 0000 151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</si>
  <si>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</si>
  <si>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</si>
  <si>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</si>
  <si>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</si>
  <si>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</si>
  <si>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</si>
  <si>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</si>
  <si>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</si>
  <si>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* субвенции бюджетам муниципальных районов и городских округов на осуществление отдельных 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сибироязвенных скотомогильников </t>
  </si>
  <si>
    <t>*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общеобразовательную программу дошкольного образования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</si>
  <si>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</si>
  <si>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Ивановской области по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</si>
  <si>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</si>
  <si>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</si>
  <si>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</si>
  <si>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</si>
  <si>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>000 2 02 03999 00 0000 151</t>
  </si>
  <si>
    <t>Прочие субвенции</t>
  </si>
  <si>
    <t>000 2 02 03999 05 0000 151</t>
  </si>
  <si>
    <t>Прочие субвенции муниципальных районов</t>
  </si>
  <si>
    <t>000 2 02 04000 00 0000 151</t>
  </si>
  <si>
    <t>Иные межбюджетные трансферты</t>
  </si>
  <si>
    <t>000 2 02 04014 00 0000 151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</si>
  <si>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</si>
  <si>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</si>
  <si>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</si>
  <si>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000 202 0406100 0000 151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</si>
  <si>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</si>
  <si>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000 202 0406105 0000 151</t>
  </si>
  <si>
    <t>Межбюджетные трансферты, передаваемые бюджетам 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</si>
  <si>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</si>
  <si>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</si>
  <si>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</si>
  <si>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</si>
  <si>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</si>
  <si>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2. Расходы бюджета</t>
  </si>
  <si>
    <t>Наименование показателя</t>
  </si>
  <si>
    <t>Код расхода (раздел, подраздел)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</si>
  <si>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</si>
  <si>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</si>
  <si>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</si>
  <si>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</si>
  <si>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</si>
  <si>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</si>
  <si>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</si>
  <si>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</si>
  <si>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</si>
  <si>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</si>
  <si>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</si>
  <si>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</si>
  <si>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</si>
  <si>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</si>
  <si>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</si>
  <si>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</si>
  <si>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</si>
  <si>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</si>
  <si>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</si>
  <si>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</si>
  <si>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</si>
  <si>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</si>
  <si>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</si>
  <si>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</si>
  <si>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</si>
  <si>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</si>
  <si>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</si>
  <si>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</si>
  <si>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</si>
  <si>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</si>
  <si>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</si>
  <si>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</si>
  <si>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</si>
  <si>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</si>
  <si>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</si>
  <si>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</si>
  <si>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</si>
  <si>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</si>
  <si>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</si>
  <si>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</si>
  <si>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</si>
  <si>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</si>
  <si>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</si>
  <si>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</si>
  <si>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</si>
  <si>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</si>
  <si>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</si>
  <si>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</si>
  <si>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</si>
  <si>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</si>
  <si>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</si>
  <si>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</si>
  <si>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</si>
  <si>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</si>
  <si>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</si>
  <si>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Всего расходов</t>
  </si>
  <si>
    <t>0000</t>
  </si>
  <si>
    <t>Результат исполнения бюджета (дефицит / профицит)</t>
  </si>
  <si>
    <t>х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</si>
  <si>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</si>
  <si>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</si>
  <si>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 xml:space="preserve"> Наименование показателя</t>
  </si>
  <si>
    <t>Источники финансирования дефицита бюджетов - всего</t>
  </si>
  <si>
    <t>000 01050000 00 0000 000</t>
  </si>
  <si>
    <t>Изменение остатков средств на счетах по учету средств бюджета</t>
  </si>
  <si>
    <t>000 01050000 00 0000 500</t>
  </si>
  <si>
    <t>Увеличение остатков средств бюджетов</t>
  </si>
  <si>
    <t>000 01050200 00 0000 500</t>
  </si>
  <si>
    <t>Увеличение прочих остатков средств бюджетов</t>
  </si>
  <si>
    <t>000 01050201 00 0000 510</t>
  </si>
  <si>
    <t>Увеличение прочих остатков денежных средств бюджетов</t>
  </si>
  <si>
    <t>000 01050201 05 0000 510</t>
  </si>
  <si>
    <t>Увеличение прочих остатков денежных средств  бюджетов муниципальных районов</t>
  </si>
  <si>
    <t>000 01050000 00 0000 600</t>
  </si>
  <si>
    <t>Уменьшение остатков средств бюджетов</t>
  </si>
  <si>
    <t>000 01050200 00 0000 600</t>
  </si>
  <si>
    <t>Уменьшение прочих остатков средств бюджетов</t>
  </si>
  <si>
    <t>000 01050201 00 0000 610</t>
  </si>
  <si>
    <t>Уменьшение прочих остатков денежных средств бюджетов</t>
  </si>
  <si>
    <t>000 01050201 05 0000 610</t>
  </si>
  <si>
    <t>Уменьшение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</si>
</sst>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р.&quot;_-;\-* #,##0.00&quot;р.&quot;_-;_-* \-??&quot;р.&quot;_-;_-@_-"/>
    <numFmt numFmtId="166" formatCode="#,##0.00"/>
    <numFmt numFmtId="167" formatCode="0.0"/>
    <numFmt numFmtId="168" formatCode="#,##0.0"/>
    <numFmt numFmtId="169" formatCode="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10"/>
      <name val="Arial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182">
    <xf numFmtId="164" fontId="0" fillId="0" borderId="0" xfId="0" applyAlignment="1">
      <alignment/>
    </xf>
    <xf numFmtId="164" fontId="1" fillId="0" borderId="0" xfId="24">
      <alignment/>
      <protection/>
    </xf>
    <xf numFmtId="164" fontId="4" fillId="0" borderId="0" xfId="24" applyFont="1" applyBorder="1" applyAlignment="1">
      <alignment horizontal="right" wrapText="1"/>
      <protection/>
    </xf>
    <xf numFmtId="164" fontId="4" fillId="0" borderId="0" xfId="24" applyFont="1">
      <alignment/>
      <protection/>
    </xf>
    <xf numFmtId="164" fontId="4" fillId="0" borderId="0" xfId="24" applyFont="1" applyAlignment="1">
      <alignment horizontal="right"/>
      <protection/>
    </xf>
    <xf numFmtId="164" fontId="5" fillId="0" borderId="0" xfId="24" applyFont="1" applyBorder="1" applyAlignment="1">
      <alignment horizontal="center" vertical="center" wrapText="1"/>
      <protection/>
    </xf>
    <xf numFmtId="164" fontId="5" fillId="0" borderId="0" xfId="24" applyFont="1" applyAlignment="1">
      <alignment horizontal="center" vertical="center" wrapText="1"/>
      <protection/>
    </xf>
    <xf numFmtId="164" fontId="6" fillId="0" borderId="0" xfId="0" applyFont="1" applyAlignment="1">
      <alignment wrapText="1"/>
    </xf>
    <xf numFmtId="164" fontId="7" fillId="0" borderId="0" xfId="0" applyFont="1" applyAlignment="1">
      <alignment wrapText="1"/>
    </xf>
    <xf numFmtId="164" fontId="8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24" applyFont="1" applyAlignment="1">
      <alignment horizontal="right"/>
      <protection/>
    </xf>
    <xf numFmtId="164" fontId="10" fillId="0" borderId="1" xfId="24" applyFont="1" applyBorder="1" applyAlignment="1">
      <alignment horizontal="center" vertical="center" wrapText="1"/>
      <protection/>
    </xf>
    <xf numFmtId="164" fontId="10" fillId="0" borderId="1" xfId="24" applyFont="1" applyBorder="1" applyAlignment="1">
      <alignment horizontal="center" vertical="center"/>
      <protection/>
    </xf>
    <xf numFmtId="164" fontId="11" fillId="0" borderId="2" xfId="24" applyFont="1" applyBorder="1" applyAlignment="1">
      <alignment horizontal="center" vertical="center" wrapText="1"/>
      <protection/>
    </xf>
    <xf numFmtId="164" fontId="1" fillId="0" borderId="1" xfId="24" applyBorder="1">
      <alignment/>
      <protection/>
    </xf>
    <xf numFmtId="164" fontId="11" fillId="0" borderId="3" xfId="24" applyFont="1" applyBorder="1">
      <alignment/>
      <protection/>
    </xf>
    <xf numFmtId="164" fontId="12" fillId="0" borderId="1" xfId="24" applyFont="1" applyBorder="1">
      <alignment/>
      <protection/>
    </xf>
    <xf numFmtId="166" fontId="13" fillId="0" borderId="1" xfId="24" applyNumberFormat="1" applyFont="1" applyBorder="1">
      <alignment/>
      <protection/>
    </xf>
    <xf numFmtId="167" fontId="13" fillId="0" borderId="1" xfId="24" applyNumberFormat="1" applyFont="1" applyBorder="1">
      <alignment/>
      <protection/>
    </xf>
    <xf numFmtId="164" fontId="11" fillId="0" borderId="1" xfId="24" applyFont="1" applyBorder="1">
      <alignment/>
      <protection/>
    </xf>
    <xf numFmtId="168" fontId="13" fillId="0" borderId="1" xfId="24" applyNumberFormat="1" applyFont="1" applyBorder="1">
      <alignment/>
      <protection/>
    </xf>
    <xf numFmtId="164" fontId="14" fillId="0" borderId="3" xfId="24" applyFont="1" applyBorder="1">
      <alignment/>
      <protection/>
    </xf>
    <xf numFmtId="164" fontId="3" fillId="0" borderId="1" xfId="24" applyFont="1" applyBorder="1" applyAlignment="1">
      <alignment vertical="center" wrapText="1"/>
      <protection/>
    </xf>
    <xf numFmtId="166" fontId="1" fillId="0" borderId="1" xfId="24" applyNumberFormat="1" applyFont="1" applyBorder="1">
      <alignment/>
      <protection/>
    </xf>
    <xf numFmtId="167" fontId="1" fillId="0" borderId="1" xfId="24" applyNumberFormat="1" applyFont="1" applyBorder="1">
      <alignment/>
      <protection/>
    </xf>
    <xf numFmtId="169" fontId="15" fillId="0" borderId="3" xfId="0" applyNumberFormat="1" applyFont="1" applyFill="1" applyBorder="1" applyAlignment="1">
      <alignment horizontal="left" shrinkToFit="1"/>
    </xf>
    <xf numFmtId="164" fontId="3" fillId="0" borderId="1" xfId="0" applyFont="1" applyFill="1" applyBorder="1" applyAlignment="1">
      <alignment wrapText="1"/>
    </xf>
    <xf numFmtId="164" fontId="16" fillId="0" borderId="4" xfId="0" applyFont="1" applyBorder="1" applyAlignment="1">
      <alignment horizontal="left" shrinkToFit="1"/>
    </xf>
    <xf numFmtId="164" fontId="16" fillId="0" borderId="1" xfId="0" applyFont="1" applyBorder="1" applyAlignment="1">
      <alignment wrapText="1"/>
    </xf>
    <xf numFmtId="166" fontId="11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wrapText="1"/>
    </xf>
    <xf numFmtId="164" fontId="2" fillId="0" borderId="3" xfId="0" applyFont="1" applyBorder="1" applyAlignment="1">
      <alignment horizontal="left" shrinkToFit="1"/>
    </xf>
    <xf numFmtId="164" fontId="2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4" fontId="17" fillId="0" borderId="3" xfId="0" applyFont="1" applyBorder="1" applyAlignment="1">
      <alignment horizontal="left" shrinkToFit="1"/>
    </xf>
    <xf numFmtId="164" fontId="18" fillId="0" borderId="1" xfId="0" applyFont="1" applyBorder="1" applyAlignment="1">
      <alignment wrapText="1"/>
    </xf>
    <xf numFmtId="166" fontId="19" fillId="0" borderId="1" xfId="0" applyNumberFormat="1" applyFont="1" applyFill="1" applyBorder="1" applyAlignment="1">
      <alignment horizontal="center" wrapText="1"/>
    </xf>
    <xf numFmtId="166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 wrapText="1"/>
    </xf>
    <xf numFmtId="164" fontId="17" fillId="0" borderId="4" xfId="0" applyFont="1" applyBorder="1" applyAlignment="1">
      <alignment horizontal="left" shrinkToFit="1"/>
    </xf>
    <xf numFmtId="164" fontId="18" fillId="0" borderId="2" xfId="0" applyFont="1" applyBorder="1" applyAlignment="1">
      <alignment wrapText="1"/>
    </xf>
    <xf numFmtId="166" fontId="19" fillId="0" borderId="2" xfId="0" applyNumberFormat="1" applyFont="1" applyFill="1" applyBorder="1" applyAlignment="1">
      <alignment horizontal="center" wrapText="1"/>
    </xf>
    <xf numFmtId="166" fontId="19" fillId="0" borderId="2" xfId="0" applyNumberFormat="1" applyFont="1" applyFill="1" applyBorder="1" applyAlignment="1">
      <alignment horizontal="center"/>
    </xf>
    <xf numFmtId="167" fontId="19" fillId="0" borderId="2" xfId="0" applyNumberFormat="1" applyFont="1" applyFill="1" applyBorder="1" applyAlignment="1">
      <alignment horizontal="center" wrapText="1"/>
    </xf>
    <xf numFmtId="164" fontId="17" fillId="0" borderId="1" xfId="0" applyFont="1" applyBorder="1" applyAlignment="1">
      <alignment horizontal="left" shrinkToFit="1"/>
    </xf>
    <xf numFmtId="166" fontId="19" fillId="0" borderId="1" xfId="0" applyNumberFormat="1" applyFont="1" applyBorder="1" applyAlignment="1">
      <alignment horizontal="center"/>
    </xf>
    <xf numFmtId="164" fontId="17" fillId="0" borderId="5" xfId="0" applyFont="1" applyBorder="1" applyAlignment="1">
      <alignment horizontal="left" shrinkToFit="1"/>
    </xf>
    <xf numFmtId="164" fontId="18" fillId="0" borderId="6" xfId="0" applyFont="1" applyBorder="1" applyAlignment="1">
      <alignment wrapText="1"/>
    </xf>
    <xf numFmtId="166" fontId="19" fillId="0" borderId="6" xfId="0" applyNumberFormat="1" applyFont="1" applyFill="1" applyBorder="1" applyAlignment="1">
      <alignment horizontal="center" shrinkToFit="1"/>
    </xf>
    <xf numFmtId="167" fontId="19" fillId="0" borderId="6" xfId="0" applyNumberFormat="1" applyFont="1" applyFill="1" applyBorder="1" applyAlignment="1">
      <alignment horizontal="center" wrapText="1"/>
    </xf>
    <xf numFmtId="164" fontId="11" fillId="0" borderId="1" xfId="24" applyFont="1" applyBorder="1" applyAlignment="1">
      <alignment vertical="center" wrapText="1"/>
      <protection/>
    </xf>
    <xf numFmtId="169" fontId="20" fillId="0" borderId="1" xfId="0" applyNumberFormat="1" applyFont="1" applyFill="1" applyBorder="1" applyAlignment="1">
      <alignment horizontal="left" shrinkToFit="1"/>
    </xf>
    <xf numFmtId="164" fontId="19" fillId="0" borderId="7" xfId="0" applyFont="1" applyFill="1" applyBorder="1" applyAlignment="1">
      <alignment wrapText="1"/>
    </xf>
    <xf numFmtId="166" fontId="21" fillId="0" borderId="1" xfId="24" applyNumberFormat="1" applyFont="1" applyBorder="1">
      <alignment/>
      <protection/>
    </xf>
    <xf numFmtId="167" fontId="21" fillId="0" borderId="1" xfId="24" applyNumberFormat="1" applyFont="1" applyBorder="1">
      <alignment/>
      <protection/>
    </xf>
    <xf numFmtId="164" fontId="19" fillId="0" borderId="7" xfId="0" applyFont="1" applyFill="1" applyBorder="1" applyAlignment="1">
      <alignment horizontal="left" wrapText="1"/>
    </xf>
    <xf numFmtId="168" fontId="1" fillId="0" borderId="1" xfId="24" applyNumberFormat="1" applyFont="1" applyBorder="1">
      <alignment/>
      <protection/>
    </xf>
    <xf numFmtId="166" fontId="21" fillId="0" borderId="1" xfId="24" applyNumberFormat="1" applyFont="1" applyBorder="1" applyAlignment="1">
      <alignment/>
      <protection/>
    </xf>
    <xf numFmtId="169" fontId="22" fillId="0" borderId="1" xfId="0" applyNumberFormat="1" applyFont="1" applyFill="1" applyBorder="1" applyAlignment="1">
      <alignment horizontal="left" shrinkToFit="1"/>
    </xf>
    <xf numFmtId="164" fontId="3" fillId="0" borderId="7" xfId="0" applyFont="1" applyFill="1" applyBorder="1" applyAlignment="1">
      <alignment horizontal="left" wrapText="1"/>
    </xf>
    <xf numFmtId="169" fontId="23" fillId="0" borderId="1" xfId="0" applyNumberFormat="1" applyFont="1" applyFill="1" applyBorder="1" applyAlignment="1">
      <alignment horizontal="left" shrinkToFit="1"/>
    </xf>
    <xf numFmtId="164" fontId="11" fillId="0" borderId="7" xfId="0" applyFont="1" applyFill="1" applyBorder="1" applyAlignment="1">
      <alignment horizontal="left" wrapText="1"/>
    </xf>
    <xf numFmtId="164" fontId="22" fillId="0" borderId="1" xfId="24" applyFont="1" applyBorder="1">
      <alignment/>
      <protection/>
    </xf>
    <xf numFmtId="164" fontId="3" fillId="0" borderId="1" xfId="24" applyFont="1" applyBorder="1" applyAlignment="1">
      <alignment wrapText="1"/>
      <protection/>
    </xf>
    <xf numFmtId="164" fontId="15" fillId="0" borderId="1" xfId="24" applyFont="1" applyBorder="1">
      <alignment/>
      <protection/>
    </xf>
    <xf numFmtId="164" fontId="3" fillId="0" borderId="7" xfId="0" applyFont="1" applyFill="1" applyBorder="1" applyAlignment="1">
      <alignment wrapText="1"/>
    </xf>
    <xf numFmtId="164" fontId="20" fillId="0" borderId="1" xfId="24" applyFont="1" applyBorder="1">
      <alignment/>
      <protection/>
    </xf>
    <xf numFmtId="164" fontId="19" fillId="0" borderId="1" xfId="24" applyFont="1" applyBorder="1" applyAlignment="1">
      <alignment horizontal="left" vertical="center" wrapText="1"/>
      <protection/>
    </xf>
    <xf numFmtId="169" fontId="11" fillId="0" borderId="1" xfId="0" applyNumberFormat="1" applyFont="1" applyFill="1" applyBorder="1" applyAlignment="1">
      <alignment horizontal="left" shrinkToFit="1"/>
    </xf>
    <xf numFmtId="169" fontId="15" fillId="0" borderId="1" xfId="0" applyNumberFormat="1" applyFont="1" applyFill="1" applyBorder="1" applyAlignment="1">
      <alignment horizontal="left" shrinkToFit="1"/>
    </xf>
    <xf numFmtId="164" fontId="3" fillId="0" borderId="1" xfId="0" applyFont="1" applyFill="1" applyBorder="1" applyAlignment="1">
      <alignment horizontal="left" wrapText="1"/>
    </xf>
    <xf numFmtId="164" fontId="19" fillId="0" borderId="4" xfId="0" applyFont="1" applyFill="1" applyBorder="1" applyAlignment="1">
      <alignment horizontal="left" wrapText="1"/>
    </xf>
    <xf numFmtId="164" fontId="11" fillId="0" borderId="1" xfId="24" applyFont="1" applyBorder="1" applyAlignment="1">
      <alignment wrapText="1"/>
      <protection/>
    </xf>
    <xf numFmtId="164" fontId="19" fillId="0" borderId="1" xfId="0" applyFont="1" applyFill="1" applyBorder="1" applyAlignment="1">
      <alignment wrapText="1"/>
    </xf>
    <xf numFmtId="166" fontId="21" fillId="0" borderId="8" xfId="24" applyNumberFormat="1" applyFont="1" applyBorder="1">
      <alignment/>
      <protection/>
    </xf>
    <xf numFmtId="169" fontId="20" fillId="0" borderId="1" xfId="0" applyNumberFormat="1" applyFont="1" applyFill="1" applyBorder="1" applyAlignment="1">
      <alignment shrinkToFit="1"/>
    </xf>
    <xf numFmtId="164" fontId="11" fillId="0" borderId="7" xfId="0" applyFont="1" applyFill="1" applyBorder="1" applyAlignment="1">
      <alignment wrapText="1"/>
    </xf>
    <xf numFmtId="166" fontId="1" fillId="0" borderId="8" xfId="24" applyNumberFormat="1" applyFont="1" applyBorder="1">
      <alignment/>
      <protection/>
    </xf>
    <xf numFmtId="166" fontId="24" fillId="0" borderId="1" xfId="24" applyNumberFormat="1" applyFont="1" applyBorder="1">
      <alignment/>
      <protection/>
    </xf>
    <xf numFmtId="164" fontId="19" fillId="0" borderId="1" xfId="24" applyFont="1" applyBorder="1" applyAlignment="1">
      <alignment wrapText="1"/>
      <protection/>
    </xf>
    <xf numFmtId="169" fontId="25" fillId="0" borderId="1" xfId="0" applyNumberFormat="1" applyFont="1" applyFill="1" applyBorder="1" applyAlignment="1">
      <alignment horizontal="left" shrinkToFit="1"/>
    </xf>
    <xf numFmtId="169" fontId="11" fillId="0" borderId="1" xfId="27" applyNumberFormat="1" applyFont="1" applyFill="1" applyBorder="1" applyAlignment="1">
      <alignment horizontal="left" shrinkToFit="1"/>
      <protection/>
    </xf>
    <xf numFmtId="164" fontId="11" fillId="0" borderId="7" xfId="26" applyFont="1" applyFill="1" applyBorder="1" applyAlignment="1">
      <alignment wrapText="1"/>
      <protection/>
    </xf>
    <xf numFmtId="169" fontId="3" fillId="0" borderId="1" xfId="27" applyNumberFormat="1" applyFont="1" applyFill="1" applyBorder="1" applyAlignment="1">
      <alignment horizontal="left" shrinkToFit="1"/>
      <protection/>
    </xf>
    <xf numFmtId="164" fontId="3" fillId="0" borderId="7" xfId="26" applyFont="1" applyFill="1" applyBorder="1" applyAlignment="1">
      <alignment wrapText="1"/>
      <protection/>
    </xf>
    <xf numFmtId="169" fontId="20" fillId="0" borderId="1" xfId="27" applyNumberFormat="1" applyFont="1" applyFill="1" applyBorder="1" applyAlignment="1">
      <alignment horizontal="left" shrinkToFit="1"/>
      <protection/>
    </xf>
    <xf numFmtId="164" fontId="19" fillId="0" borderId="7" xfId="26" applyFont="1" applyFill="1" applyBorder="1" applyAlignment="1">
      <alignment wrapText="1"/>
      <protection/>
    </xf>
    <xf numFmtId="169" fontId="22" fillId="0" borderId="1" xfId="29" applyNumberFormat="1" applyFont="1" applyFill="1" applyBorder="1" applyAlignment="1">
      <alignment horizontal="left" shrinkToFit="1"/>
      <protection/>
    </xf>
    <xf numFmtId="164" fontId="3" fillId="0" borderId="7" xfId="28" applyFont="1" applyFill="1" applyBorder="1" applyAlignment="1">
      <alignment wrapText="1"/>
      <protection/>
    </xf>
    <xf numFmtId="169" fontId="20" fillId="0" borderId="1" xfId="29" applyNumberFormat="1" applyFont="1" applyFill="1" applyBorder="1" applyAlignment="1">
      <alignment horizontal="left" shrinkToFit="1"/>
      <protection/>
    </xf>
    <xf numFmtId="164" fontId="19" fillId="0" borderId="7" xfId="28" applyFont="1" applyFill="1" applyBorder="1" applyAlignment="1">
      <alignment wrapText="1"/>
      <protection/>
    </xf>
    <xf numFmtId="164" fontId="11" fillId="0" borderId="1" xfId="0" applyFont="1" applyFill="1" applyBorder="1" applyAlignment="1">
      <alignment/>
    </xf>
    <xf numFmtId="164" fontId="11" fillId="0" borderId="1" xfId="0" applyFont="1" applyBorder="1" applyAlignment="1">
      <alignment vertical="center" wrapText="1"/>
    </xf>
    <xf numFmtId="166" fontId="13" fillId="0" borderId="1" xfId="24" applyNumberFormat="1" applyFont="1" applyBorder="1" applyAlignment="1">
      <alignment shrinkToFit="1"/>
      <protection/>
    </xf>
    <xf numFmtId="164" fontId="1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vertical="center" wrapText="1"/>
    </xf>
    <xf numFmtId="164" fontId="22" fillId="0" borderId="1" xfId="0" applyFont="1" applyBorder="1" applyAlignment="1">
      <alignment/>
    </xf>
    <xf numFmtId="164" fontId="3" fillId="0" borderId="1" xfId="0" applyFont="1" applyBorder="1" applyAlignment="1">
      <alignment horizontal="left" wrapText="1"/>
    </xf>
    <xf numFmtId="164" fontId="20" fillId="0" borderId="1" xfId="0" applyFont="1" applyBorder="1" applyAlignment="1">
      <alignment/>
    </xf>
    <xf numFmtId="164" fontId="19" fillId="0" borderId="1" xfId="0" applyFont="1" applyBorder="1" applyAlignment="1">
      <alignment vertical="center" wrapText="1"/>
    </xf>
    <xf numFmtId="164" fontId="3" fillId="0" borderId="4" xfId="0" applyFont="1" applyBorder="1" applyAlignment="1">
      <alignment vertical="center" wrapText="1"/>
    </xf>
    <xf numFmtId="164" fontId="19" fillId="0" borderId="4" xfId="0" applyFont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left" shrinkToFit="1"/>
    </xf>
    <xf numFmtId="164" fontId="3" fillId="0" borderId="9" xfId="0" applyFont="1" applyFill="1" applyBorder="1" applyAlignment="1">
      <alignment wrapText="1"/>
    </xf>
    <xf numFmtId="164" fontId="19" fillId="0" borderId="9" xfId="0" applyFont="1" applyFill="1" applyBorder="1" applyAlignment="1">
      <alignment wrapText="1"/>
    </xf>
    <xf numFmtId="169" fontId="22" fillId="0" borderId="1" xfId="0" applyNumberFormat="1" applyFont="1" applyFill="1" applyBorder="1" applyAlignment="1">
      <alignment shrinkToFit="1"/>
    </xf>
    <xf numFmtId="164" fontId="19" fillId="0" borderId="9" xfId="0" applyFont="1" applyFill="1" applyBorder="1" applyAlignment="1">
      <alignment horizontal="left" wrapText="1"/>
    </xf>
    <xf numFmtId="169" fontId="23" fillId="0" borderId="1" xfId="0" applyNumberFormat="1" applyFont="1" applyFill="1" applyBorder="1" applyAlignment="1">
      <alignment shrinkToFit="1"/>
    </xf>
    <xf numFmtId="164" fontId="11" fillId="0" borderId="9" xfId="0" applyFont="1" applyFill="1" applyBorder="1" applyAlignment="1">
      <alignment wrapText="1"/>
    </xf>
    <xf numFmtId="164" fontId="26" fillId="0" borderId="1" xfId="0" applyFont="1" applyBorder="1" applyAlignment="1">
      <alignment/>
    </xf>
    <xf numFmtId="164" fontId="19" fillId="2" borderId="1" xfId="0" applyFont="1" applyFill="1" applyBorder="1" applyAlignment="1">
      <alignment horizontal="justify"/>
    </xf>
    <xf numFmtId="166" fontId="21" fillId="2" borderId="1" xfId="24" applyNumberFormat="1" applyFont="1" applyFill="1" applyBorder="1">
      <alignment/>
      <protection/>
    </xf>
    <xf numFmtId="164" fontId="19" fillId="0" borderId="1" xfId="0" applyFont="1" applyBorder="1" applyAlignment="1">
      <alignment horizontal="justify"/>
    </xf>
    <xf numFmtId="164" fontId="18" fillId="0" borderId="4" xfId="0" applyFont="1" applyBorder="1" applyAlignment="1">
      <alignment horizontal="justify" wrapText="1"/>
    </xf>
    <xf numFmtId="164" fontId="26" fillId="0" borderId="2" xfId="0" applyFont="1" applyBorder="1" applyAlignment="1">
      <alignment/>
    </xf>
    <xf numFmtId="166" fontId="21" fillId="0" borderId="2" xfId="24" applyNumberFormat="1" applyFont="1" applyBorder="1">
      <alignment/>
      <protection/>
    </xf>
    <xf numFmtId="167" fontId="21" fillId="0" borderId="2" xfId="24" applyNumberFormat="1" applyFont="1" applyBorder="1">
      <alignment/>
      <protection/>
    </xf>
    <xf numFmtId="164" fontId="18" fillId="0" borderId="1" xfId="0" applyFont="1" applyBorder="1" applyAlignment="1">
      <alignment horizontal="justify" wrapText="1"/>
    </xf>
    <xf numFmtId="164" fontId="26" fillId="0" borderId="6" xfId="0" applyFont="1" applyBorder="1" applyAlignment="1">
      <alignment/>
    </xf>
    <xf numFmtId="164" fontId="18" fillId="0" borderId="10" xfId="0" applyFont="1" applyBorder="1" applyAlignment="1">
      <alignment horizontal="justify" wrapText="1"/>
    </xf>
    <xf numFmtId="166" fontId="21" fillId="0" borderId="6" xfId="24" applyNumberFormat="1" applyFont="1" applyBorder="1">
      <alignment/>
      <protection/>
    </xf>
    <xf numFmtId="167" fontId="21" fillId="0" borderId="6" xfId="24" applyNumberFormat="1" applyFont="1" applyBorder="1">
      <alignment/>
      <protection/>
    </xf>
    <xf numFmtId="164" fontId="18" fillId="2" borderId="4" xfId="0" applyFont="1" applyFill="1" applyBorder="1" applyAlignment="1">
      <alignment horizontal="justify" wrapText="1"/>
    </xf>
    <xf numFmtId="169" fontId="3" fillId="0" borderId="1" xfId="0" applyNumberFormat="1" applyFont="1" applyFill="1" applyBorder="1" applyAlignment="1">
      <alignment shrinkToFit="1"/>
    </xf>
    <xf numFmtId="164" fontId="26" fillId="0" borderId="1" xfId="24" applyFont="1" applyBorder="1">
      <alignment/>
      <protection/>
    </xf>
    <xf numFmtId="164" fontId="18" fillId="0" borderId="3" xfId="0" applyFont="1" applyBorder="1" applyAlignment="1">
      <alignment wrapText="1"/>
    </xf>
    <xf numFmtId="164" fontId="18" fillId="0" borderId="3" xfId="0" applyFont="1" applyBorder="1" applyAlignment="1">
      <alignment horizontal="left" wrapText="1"/>
    </xf>
    <xf numFmtId="164" fontId="14" fillId="0" borderId="1" xfId="24" applyFont="1" applyBorder="1">
      <alignment/>
      <protection/>
    </xf>
    <xf numFmtId="164" fontId="2" fillId="0" borderId="3" xfId="0" applyFont="1" applyBorder="1" applyAlignment="1">
      <alignment wrapText="1"/>
    </xf>
    <xf numFmtId="164" fontId="1" fillId="0" borderId="1" xfId="24" applyFont="1" applyBorder="1">
      <alignment/>
      <protection/>
    </xf>
    <xf numFmtId="164" fontId="18" fillId="0" borderId="4" xfId="0" applyFont="1" applyBorder="1" applyAlignment="1">
      <alignment wrapText="1"/>
    </xf>
    <xf numFmtId="169" fontId="11" fillId="0" borderId="1" xfId="23" applyNumberFormat="1" applyFont="1" applyFill="1" applyBorder="1" applyAlignment="1">
      <alignment shrinkToFit="1"/>
      <protection/>
    </xf>
    <xf numFmtId="164" fontId="11" fillId="0" borderId="7" xfId="30" applyFont="1" applyFill="1" applyBorder="1" applyAlignment="1">
      <alignment wrapText="1"/>
      <protection/>
    </xf>
    <xf numFmtId="169" fontId="22" fillId="0" borderId="1" xfId="23" applyNumberFormat="1" applyFont="1" applyFill="1" applyBorder="1" applyAlignment="1">
      <alignment shrinkToFit="1"/>
      <protection/>
    </xf>
    <xf numFmtId="164" fontId="3" fillId="0" borderId="7" xfId="22" applyFont="1" applyFill="1" applyBorder="1" applyAlignment="1">
      <alignment wrapText="1"/>
      <protection/>
    </xf>
    <xf numFmtId="164" fontId="11" fillId="0" borderId="3" xfId="0" applyFont="1" applyBorder="1" applyAlignment="1">
      <alignment/>
    </xf>
    <xf numFmtId="164" fontId="3" fillId="0" borderId="0" xfId="22" applyFill="1" applyAlignment="1">
      <alignment horizontal="left"/>
      <protection/>
    </xf>
    <xf numFmtId="169" fontId="3" fillId="0" borderId="0" xfId="22" applyNumberFormat="1" applyFill="1">
      <alignment/>
      <protection/>
    </xf>
    <xf numFmtId="164" fontId="3" fillId="0" borderId="0" xfId="22" applyFill="1">
      <alignment/>
      <protection/>
    </xf>
    <xf numFmtId="164" fontId="27" fillId="0" borderId="0" xfId="22" applyFont="1" applyBorder="1" applyAlignment="1">
      <alignment horizontal="center" wrapText="1"/>
      <protection/>
    </xf>
    <xf numFmtId="164" fontId="3" fillId="0" borderId="0" xfId="22">
      <alignment/>
      <protection/>
    </xf>
    <xf numFmtId="164" fontId="3" fillId="0" borderId="11" xfId="22" applyBorder="1" applyAlignment="1">
      <alignment horizontal="left"/>
      <protection/>
    </xf>
    <xf numFmtId="169" fontId="3" fillId="0" borderId="11" xfId="22" applyNumberFormat="1" applyBorder="1">
      <alignment/>
      <protection/>
    </xf>
    <xf numFmtId="164" fontId="10" fillId="0" borderId="1" xfId="22" applyFont="1" applyFill="1" applyBorder="1" applyAlignment="1">
      <alignment horizontal="center" vertical="center" wrapText="1"/>
      <protection/>
    </xf>
    <xf numFmtId="164" fontId="11" fillId="0" borderId="6" xfId="22" applyFont="1" applyFill="1" applyBorder="1" applyAlignment="1">
      <alignment wrapText="1"/>
      <protection/>
    </xf>
    <xf numFmtId="169" fontId="11" fillId="0" borderId="6" xfId="22" applyNumberFormat="1" applyFont="1" applyFill="1" applyBorder="1" applyAlignment="1">
      <alignment horizontal="center" shrinkToFit="1"/>
      <protection/>
    </xf>
    <xf numFmtId="166" fontId="11" fillId="0" borderId="6" xfId="22" applyNumberFormat="1" applyFont="1" applyFill="1" applyBorder="1" applyAlignment="1">
      <alignment horizontal="right" shrinkToFit="1"/>
      <protection/>
    </xf>
    <xf numFmtId="167" fontId="11" fillId="0" borderId="1" xfId="22" applyNumberFormat="1" applyFont="1" applyBorder="1">
      <alignment/>
      <protection/>
    </xf>
    <xf numFmtId="164" fontId="3" fillId="0" borderId="6" xfId="22" applyFont="1" applyFill="1" applyBorder="1" applyAlignment="1">
      <alignment wrapText="1"/>
      <protection/>
    </xf>
    <xf numFmtId="169" fontId="3" fillId="0" borderId="6" xfId="22" applyNumberFormat="1" applyFont="1" applyFill="1" applyBorder="1" applyAlignment="1">
      <alignment horizontal="center" shrinkToFit="1"/>
      <protection/>
    </xf>
    <xf numFmtId="166" fontId="3" fillId="0" borderId="6" xfId="22" applyNumberFormat="1" applyFont="1" applyFill="1" applyBorder="1" applyAlignment="1">
      <alignment horizontal="right" shrinkToFit="1"/>
      <protection/>
    </xf>
    <xf numFmtId="167" fontId="3" fillId="0" borderId="1" xfId="22" applyNumberFormat="1" applyFont="1" applyBorder="1">
      <alignment/>
      <protection/>
    </xf>
    <xf numFmtId="164" fontId="11" fillId="0" borderId="1" xfId="22" applyFont="1" applyFill="1" applyBorder="1" applyAlignment="1">
      <alignment wrapText="1"/>
      <protection/>
    </xf>
    <xf numFmtId="169" fontId="11" fillId="0" borderId="1" xfId="22" applyNumberFormat="1" applyFont="1" applyFill="1" applyBorder="1" applyAlignment="1">
      <alignment horizontal="center" shrinkToFit="1"/>
      <protection/>
    </xf>
    <xf numFmtId="166" fontId="11" fillId="0" borderId="1" xfId="22" applyNumberFormat="1" applyFont="1" applyFill="1" applyBorder="1" applyAlignment="1">
      <alignment horizontal="right" shrinkToFit="1"/>
      <protection/>
    </xf>
    <xf numFmtId="164" fontId="3" fillId="0" borderId="11" xfId="22" applyFont="1" applyBorder="1" applyAlignment="1">
      <alignment horizontal="left" wrapText="1"/>
      <protection/>
    </xf>
    <xf numFmtId="169" fontId="3" fillId="0" borderId="0" xfId="22" applyNumberFormat="1" applyFont="1" applyBorder="1" applyAlignment="1">
      <alignment horizontal="center" wrapText="1"/>
      <protection/>
    </xf>
    <xf numFmtId="169" fontId="3" fillId="0" borderId="0" xfId="22" applyNumberFormat="1" applyFont="1" applyBorder="1" applyAlignment="1">
      <alignment horizontal="center"/>
      <protection/>
    </xf>
    <xf numFmtId="164" fontId="3" fillId="0" borderId="0" xfId="22" applyFont="1" applyBorder="1">
      <alignment/>
      <protection/>
    </xf>
    <xf numFmtId="164" fontId="3" fillId="0" borderId="0" xfId="22" applyBorder="1">
      <alignment/>
      <protection/>
    </xf>
    <xf numFmtId="164" fontId="11" fillId="0" borderId="12" xfId="22" applyFont="1" applyBorder="1" applyAlignment="1">
      <alignment horizontal="left" wrapText="1"/>
      <protection/>
    </xf>
    <xf numFmtId="169" fontId="15" fillId="0" borderId="13" xfId="22" applyNumberFormat="1" applyFont="1" applyBorder="1" applyAlignment="1">
      <alignment horizontal="center" wrapText="1"/>
      <protection/>
    </xf>
    <xf numFmtId="166" fontId="22" fillId="0" borderId="14" xfId="22" applyNumberFormat="1" applyFont="1" applyFill="1" applyBorder="1" applyAlignment="1">
      <alignment horizontal="right" shrinkToFit="1"/>
      <protection/>
    </xf>
    <xf numFmtId="164" fontId="3" fillId="0" borderId="15" xfId="22" applyBorder="1">
      <alignment/>
      <protection/>
    </xf>
    <xf numFmtId="164" fontId="27" fillId="0" borderId="0" xfId="22" applyFont="1" applyFill="1" applyBorder="1" applyAlignment="1">
      <alignment horizontal="center" wrapText="1"/>
      <protection/>
    </xf>
    <xf numFmtId="164" fontId="3" fillId="0" borderId="11" xfId="22" applyFill="1" applyBorder="1" applyAlignment="1">
      <alignment/>
      <protection/>
    </xf>
    <xf numFmtId="169" fontId="3" fillId="0" borderId="11" xfId="22" applyNumberFormat="1" applyFill="1" applyBorder="1">
      <alignment/>
      <protection/>
    </xf>
    <xf numFmtId="169" fontId="15" fillId="0" borderId="11" xfId="22" applyNumberFormat="1" applyFont="1" applyFill="1" applyBorder="1">
      <alignment/>
      <protection/>
    </xf>
    <xf numFmtId="169" fontId="28" fillId="0" borderId="1" xfId="22" applyNumberFormat="1" applyFont="1" applyFill="1" applyBorder="1" applyAlignment="1">
      <alignment horizontal="center"/>
      <protection/>
    </xf>
    <xf numFmtId="166" fontId="23" fillId="0" borderId="1" xfId="22" applyNumberFormat="1" applyFont="1" applyFill="1" applyBorder="1" applyAlignment="1">
      <alignment shrinkToFit="1"/>
      <protection/>
    </xf>
    <xf numFmtId="169" fontId="3" fillId="0" borderId="1" xfId="22" applyNumberFormat="1" applyFont="1" applyFill="1" applyBorder="1" applyAlignment="1">
      <alignment/>
      <protection/>
    </xf>
    <xf numFmtId="164" fontId="3" fillId="0" borderId="1" xfId="22" applyFont="1" applyFill="1" applyBorder="1" applyAlignment="1">
      <alignment wrapText="1"/>
      <protection/>
    </xf>
    <xf numFmtId="166" fontId="3" fillId="0" borderId="1" xfId="22" applyNumberFormat="1" applyFont="1" applyFill="1" applyBorder="1" applyAlignment="1">
      <alignment shrinkToFit="1"/>
      <protection/>
    </xf>
    <xf numFmtId="169" fontId="22" fillId="0" borderId="1" xfId="22" applyNumberFormat="1" applyFont="1" applyFill="1" applyBorder="1" applyAlignment="1">
      <alignment/>
      <protection/>
    </xf>
    <xf numFmtId="164" fontId="22" fillId="0" borderId="1" xfId="22" applyFont="1" applyFill="1" applyBorder="1" applyAlignment="1">
      <alignment wrapText="1"/>
      <protection/>
    </xf>
    <xf numFmtId="166" fontId="22" fillId="0" borderId="1" xfId="22" applyNumberFormat="1" applyFont="1" applyFill="1" applyBorder="1" applyAlignment="1">
      <alignment shrinkToFit="1"/>
      <protection/>
    </xf>
    <xf numFmtId="169" fontId="20" fillId="0" borderId="1" xfId="22" applyNumberFormat="1" applyFont="1" applyFill="1" applyBorder="1" applyAlignment="1">
      <alignment/>
      <protection/>
    </xf>
    <xf numFmtId="164" fontId="20" fillId="0" borderId="1" xfId="22" applyFont="1" applyFill="1" applyBorder="1" applyAlignment="1">
      <alignment wrapText="1"/>
      <protection/>
    </xf>
    <xf numFmtId="166" fontId="20" fillId="0" borderId="1" xfId="22" applyNumberFormat="1" applyFont="1" applyFill="1" applyBorder="1" applyAlignment="1">
      <alignment shrinkToFi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Расчет Пермь" xfId="20"/>
    <cellStyle name="Денежный 2" xfId="21"/>
    <cellStyle name="Обычный 10" xfId="22"/>
    <cellStyle name="Обычный 11" xfId="23"/>
    <cellStyle name="Обычный 2" xfId="24"/>
    <cellStyle name="Обычный 3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3%20&#1075;.%20(&#1084;&#1077;&#1089;.)\&#1080;&#1102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showZeros="0" tabSelected="1" zoomScale="58" zoomScaleNormal="58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17" sqref="N17"/>
    </sheetView>
  </sheetViews>
  <sheetFormatPr defaultColWidth="9.140625" defaultRowHeight="15"/>
  <cols>
    <col min="1" max="1" width="23.57421875" style="1" customWidth="1"/>
    <col min="2" max="2" width="47.57421875" style="1" customWidth="1"/>
    <col min="3" max="3" width="13.8515625" style="1" customWidth="1"/>
    <col min="4" max="4" width="14.28125" style="1" customWidth="1"/>
    <col min="5" max="5" width="7.421875" style="1" customWidth="1"/>
    <col min="6" max="16384" width="9.140625" style="1" customWidth="1"/>
  </cols>
  <sheetData>
    <row r="1" spans="4:5" ht="15.75" customHeight="1">
      <c r="D1" s="2" t="s">
        <v>0</v>
      </c>
      <c r="E1" s="2"/>
    </row>
    <row r="2" spans="4:5" ht="16.5">
      <c r="D2" s="3"/>
      <c r="E2" s="4" t="s">
        <v>1</v>
      </c>
    </row>
    <row r="4" spans="1:5" ht="27" customHeight="1">
      <c r="A4" s="5" t="s">
        <v>2</v>
      </c>
      <c r="B4" s="5"/>
      <c r="C4" s="5"/>
      <c r="D4" s="5"/>
      <c r="E4" s="5"/>
    </row>
    <row r="5" spans="1:5" ht="27" customHeight="1">
      <c r="A5" s="5" t="s">
        <v>3</v>
      </c>
      <c r="B5" s="5"/>
      <c r="C5" s="5"/>
      <c r="D5" s="5"/>
      <c r="E5" s="5"/>
    </row>
    <row r="6" spans="1:5" ht="14.25" customHeight="1">
      <c r="A6" s="6"/>
      <c r="B6" s="7"/>
      <c r="C6" s="8"/>
      <c r="D6" s="8"/>
      <c r="E6" s="8"/>
    </row>
    <row r="7" spans="1:5" ht="18" customHeight="1">
      <c r="A7" s="9" t="s">
        <v>4</v>
      </c>
      <c r="B7" s="9"/>
      <c r="C7" s="9"/>
      <c r="D7" s="10"/>
      <c r="E7" s="10"/>
    </row>
    <row r="8" ht="18.75" customHeight="1">
      <c r="E8" s="11" t="s">
        <v>5</v>
      </c>
    </row>
    <row r="9" spans="1:5" ht="63">
      <c r="A9" s="12" t="s">
        <v>6</v>
      </c>
      <c r="B9" s="12" t="s">
        <v>7</v>
      </c>
      <c r="C9" s="12" t="s">
        <v>8</v>
      </c>
      <c r="D9" s="13" t="s">
        <v>9</v>
      </c>
      <c r="E9" s="12" t="s">
        <v>10</v>
      </c>
    </row>
    <row r="10" spans="1:5" ht="12.75">
      <c r="A10" s="14">
        <v>1</v>
      </c>
      <c r="B10" s="14">
        <v>2</v>
      </c>
      <c r="C10" s="15"/>
      <c r="D10" s="15"/>
      <c r="E10" s="15"/>
    </row>
    <row r="11" spans="1:5" ht="15.75">
      <c r="A11" s="16" t="s">
        <v>11</v>
      </c>
      <c r="B11" s="17" t="s">
        <v>12</v>
      </c>
      <c r="C11" s="18">
        <f>SUM(C12,C18,C24,C32,C35,C40,C53,C68,C62,C72,C79,C90)</f>
        <v>27529000</v>
      </c>
      <c r="D11" s="18">
        <f>SUM(D12,D18,D24,D32,D35,D40,D53,D68,D62,D72,D79,D90)</f>
        <v>27498948.48</v>
      </c>
      <c r="E11" s="19">
        <f>SUM(D11/C11)*100</f>
        <v>99.89083686294452</v>
      </c>
    </row>
    <row r="12" spans="1:5" ht="12.75">
      <c r="A12" s="16" t="s">
        <v>13</v>
      </c>
      <c r="B12" s="20" t="s">
        <v>14</v>
      </c>
      <c r="C12" s="18">
        <f>SUM(C13)</f>
        <v>12677000</v>
      </c>
      <c r="D12" s="18">
        <f>SUM(D13)</f>
        <v>13697953.64</v>
      </c>
      <c r="E12" s="21">
        <f>SUM(E13)</f>
        <v>108.05359028161237</v>
      </c>
    </row>
    <row r="13" spans="1:5" ht="17.25" customHeight="1">
      <c r="A13" s="22" t="s">
        <v>15</v>
      </c>
      <c r="B13" s="23" t="s">
        <v>16</v>
      </c>
      <c r="C13" s="24">
        <f>SUM(C14:C17)</f>
        <v>12677000</v>
      </c>
      <c r="D13" s="24">
        <f>SUM(D14:D17)</f>
        <v>13697953.64</v>
      </c>
      <c r="E13" s="25">
        <f aca="true" t="shared" si="0" ref="E13:E22">SUM(D13/C13)*100</f>
        <v>108.05359028161237</v>
      </c>
    </row>
    <row r="14" spans="1:5" ht="87.75" customHeight="1">
      <c r="A14" s="26" t="s">
        <v>17</v>
      </c>
      <c r="B14" s="27" t="s">
        <v>18</v>
      </c>
      <c r="C14" s="24">
        <v>12512500</v>
      </c>
      <c r="D14" s="24">
        <v>13592310.48</v>
      </c>
      <c r="E14" s="25">
        <f t="shared" si="0"/>
        <v>108.62985398601398</v>
      </c>
    </row>
    <row r="15" spans="1:5" ht="128.25" customHeight="1">
      <c r="A15" s="26" t="s">
        <v>19</v>
      </c>
      <c r="B15" s="27" t="s">
        <v>20</v>
      </c>
      <c r="C15" s="24">
        <v>2300</v>
      </c>
      <c r="D15" s="24">
        <v>1789.5</v>
      </c>
      <c r="E15" s="25">
        <f t="shared" si="0"/>
        <v>77.80434782608697</v>
      </c>
    </row>
    <row r="16" spans="1:5" ht="61.5" customHeight="1">
      <c r="A16" s="26" t="s">
        <v>21</v>
      </c>
      <c r="B16" s="27" t="s">
        <v>22</v>
      </c>
      <c r="C16" s="24">
        <v>101700</v>
      </c>
      <c r="D16" s="24">
        <v>17455.66</v>
      </c>
      <c r="E16" s="25">
        <f t="shared" si="0"/>
        <v>17.16387413962635</v>
      </c>
    </row>
    <row r="17" spans="1:5" ht="95.25" customHeight="1">
      <c r="A17" s="26" t="s">
        <v>23</v>
      </c>
      <c r="B17" s="27" t="s">
        <v>24</v>
      </c>
      <c r="C17" s="24">
        <v>60500</v>
      </c>
      <c r="D17" s="24">
        <v>86398</v>
      </c>
      <c r="E17" s="25">
        <f t="shared" si="0"/>
        <v>142.80661157024795</v>
      </c>
    </row>
    <row r="18" spans="1:5" ht="54" customHeight="1">
      <c r="A18" s="28" t="s">
        <v>25</v>
      </c>
      <c r="B18" s="29" t="s">
        <v>26</v>
      </c>
      <c r="C18" s="30">
        <f>SUM(C19)</f>
        <v>4812200</v>
      </c>
      <c r="D18" s="30">
        <f>SUM(D19)</f>
        <v>3680337.4699999997</v>
      </c>
      <c r="E18" s="31">
        <f t="shared" si="0"/>
        <v>76.47931237271933</v>
      </c>
    </row>
    <row r="19" spans="1:5" ht="46.5" customHeight="1">
      <c r="A19" s="32" t="s">
        <v>27</v>
      </c>
      <c r="B19" s="33" t="s">
        <v>28</v>
      </c>
      <c r="C19" s="34">
        <f>SUM(C20:C23)</f>
        <v>4812200</v>
      </c>
      <c r="D19" s="34">
        <f>SUM(D20:D23)</f>
        <v>3680337.4699999997</v>
      </c>
      <c r="E19" s="35">
        <f t="shared" si="0"/>
        <v>76.47931237271933</v>
      </c>
    </row>
    <row r="20" spans="1:5" ht="86.25" customHeight="1">
      <c r="A20" s="36" t="s">
        <v>29</v>
      </c>
      <c r="B20" s="37" t="s">
        <v>30</v>
      </c>
      <c r="C20" s="38">
        <v>1692800</v>
      </c>
      <c r="D20" s="39">
        <v>1389022.39</v>
      </c>
      <c r="E20" s="40">
        <f t="shared" si="0"/>
        <v>82.05472530718336</v>
      </c>
    </row>
    <row r="21" spans="1:5" ht="101.25" customHeight="1">
      <c r="A21" s="41" t="s">
        <v>31</v>
      </c>
      <c r="B21" s="42" t="s">
        <v>32</v>
      </c>
      <c r="C21" s="43">
        <v>39600</v>
      </c>
      <c r="D21" s="44">
        <v>31288.02</v>
      </c>
      <c r="E21" s="45">
        <f t="shared" si="0"/>
        <v>79.01015151515152</v>
      </c>
    </row>
    <row r="22" spans="1:5" ht="85.5" customHeight="1">
      <c r="A22" s="46" t="s">
        <v>33</v>
      </c>
      <c r="B22" s="37" t="s">
        <v>34</v>
      </c>
      <c r="C22" s="47">
        <v>2944700</v>
      </c>
      <c r="D22" s="47">
        <v>2379555.27</v>
      </c>
      <c r="E22" s="40">
        <f t="shared" si="0"/>
        <v>80.80807111080925</v>
      </c>
    </row>
    <row r="23" spans="1:5" ht="90" customHeight="1">
      <c r="A23" s="48" t="s">
        <v>35</v>
      </c>
      <c r="B23" s="49" t="s">
        <v>36</v>
      </c>
      <c r="C23" s="50">
        <v>135100</v>
      </c>
      <c r="D23" s="50">
        <v>-119528.21</v>
      </c>
      <c r="E23" s="51">
        <v>0</v>
      </c>
    </row>
    <row r="24" spans="1:5" ht="18" customHeight="1">
      <c r="A24" s="20" t="s">
        <v>37</v>
      </c>
      <c r="B24" s="52" t="s">
        <v>38</v>
      </c>
      <c r="C24" s="18">
        <f>SUM(C25,C28,C30)</f>
        <v>2745100</v>
      </c>
      <c r="D24" s="18">
        <f>SUM(D25,D28,D30)</f>
        <v>2768843.83</v>
      </c>
      <c r="E24" s="19">
        <f aca="true" t="shared" si="1" ref="E24:E26">SUM(D24/C24)*100</f>
        <v>100.86495318931917</v>
      </c>
    </row>
    <row r="25" spans="1:5" ht="32.25" customHeight="1">
      <c r="A25" s="15" t="s">
        <v>39</v>
      </c>
      <c r="B25" s="23" t="s">
        <v>40</v>
      </c>
      <c r="C25" s="24">
        <f>SUM(C26:C27)</f>
        <v>2590000</v>
      </c>
      <c r="D25" s="24">
        <f>SUM(D26:D27)</f>
        <v>2613014.49</v>
      </c>
      <c r="E25" s="25">
        <f t="shared" si="1"/>
        <v>100.88859034749036</v>
      </c>
    </row>
    <row r="26" spans="1:5" ht="30" customHeight="1">
      <c r="A26" s="53" t="s">
        <v>41</v>
      </c>
      <c r="B26" s="54" t="s">
        <v>42</v>
      </c>
      <c r="C26" s="55">
        <v>2590000</v>
      </c>
      <c r="D26" s="55">
        <v>2612703.18</v>
      </c>
      <c r="E26" s="56">
        <f t="shared" si="1"/>
        <v>100.87657065637066</v>
      </c>
    </row>
    <row r="27" spans="1:5" ht="45" customHeight="1">
      <c r="A27" s="53" t="s">
        <v>43</v>
      </c>
      <c r="B27" s="57" t="s">
        <v>44</v>
      </c>
      <c r="C27" s="55">
        <v>0</v>
      </c>
      <c r="D27" s="55">
        <v>311.31</v>
      </c>
      <c r="E27" s="56">
        <v>0</v>
      </c>
    </row>
    <row r="28" spans="1:5" ht="20.25" customHeight="1">
      <c r="A28" s="15" t="s">
        <v>45</v>
      </c>
      <c r="B28" s="23" t="s">
        <v>46</v>
      </c>
      <c r="C28" s="24">
        <v>144000</v>
      </c>
      <c r="D28" s="58">
        <v>144729.34</v>
      </c>
      <c r="E28" s="25">
        <f>SUM(D28/C28)*100</f>
        <v>100.5064861111111</v>
      </c>
    </row>
    <row r="29" spans="1:5" ht="21.75" customHeight="1">
      <c r="A29" s="53" t="s">
        <v>47</v>
      </c>
      <c r="B29" s="54" t="s">
        <v>48</v>
      </c>
      <c r="C29" s="55">
        <v>0</v>
      </c>
      <c r="D29" s="59">
        <v>8.01</v>
      </c>
      <c r="E29" s="56"/>
    </row>
    <row r="30" spans="1:5" ht="32.25" customHeight="1">
      <c r="A30" s="60" t="s">
        <v>49</v>
      </c>
      <c r="B30" s="61" t="s">
        <v>50</v>
      </c>
      <c r="C30" s="24">
        <f>SUM(C31)</f>
        <v>11100</v>
      </c>
      <c r="D30" s="58">
        <f>SUM(D31)</f>
        <v>11100</v>
      </c>
      <c r="E30" s="56">
        <f aca="true" t="shared" si="2" ref="E30:E31">SUM(D30/C30)*100</f>
        <v>100</v>
      </c>
    </row>
    <row r="31" spans="1:5" ht="46.5" customHeight="1">
      <c r="A31" s="53" t="s">
        <v>51</v>
      </c>
      <c r="B31" s="57" t="s">
        <v>52</v>
      </c>
      <c r="C31" s="55">
        <v>11100</v>
      </c>
      <c r="D31" s="55">
        <v>11100</v>
      </c>
      <c r="E31" s="56">
        <f t="shared" si="2"/>
        <v>100</v>
      </c>
    </row>
    <row r="32" spans="1:5" ht="21.75" customHeight="1">
      <c r="A32" s="62" t="s">
        <v>53</v>
      </c>
      <c r="B32" s="63" t="s">
        <v>54</v>
      </c>
      <c r="C32" s="18">
        <f aca="true" t="shared" si="3" ref="C32:C33">SUM(C33)</f>
        <v>0</v>
      </c>
      <c r="D32" s="18">
        <f aca="true" t="shared" si="4" ref="D32:D33">SUM(D33)</f>
        <v>92.91</v>
      </c>
      <c r="E32" s="56">
        <v>0</v>
      </c>
    </row>
    <row r="33" spans="1:5" ht="20.25" customHeight="1">
      <c r="A33" s="60" t="s">
        <v>55</v>
      </c>
      <c r="B33" s="61" t="s">
        <v>56</v>
      </c>
      <c r="C33" s="24">
        <f t="shared" si="3"/>
        <v>0</v>
      </c>
      <c r="D33" s="24">
        <f t="shared" si="4"/>
        <v>92.91</v>
      </c>
      <c r="E33" s="56">
        <v>0</v>
      </c>
    </row>
    <row r="34" spans="1:5" ht="53.25" customHeight="1">
      <c r="A34" s="60" t="s">
        <v>57</v>
      </c>
      <c r="B34" s="61" t="s">
        <v>58</v>
      </c>
      <c r="C34" s="55">
        <v>0</v>
      </c>
      <c r="D34" s="55">
        <v>92.91</v>
      </c>
      <c r="E34" s="56">
        <v>0</v>
      </c>
    </row>
    <row r="35" spans="1:5" ht="15.75" customHeight="1">
      <c r="A35" s="20" t="s">
        <v>59</v>
      </c>
      <c r="B35" s="52" t="s">
        <v>60</v>
      </c>
      <c r="C35" s="18">
        <f>SUM(C36,C38)</f>
        <v>690000</v>
      </c>
      <c r="D35" s="18">
        <f>SUM(D36,D38)</f>
        <v>770878.48</v>
      </c>
      <c r="E35" s="25">
        <f aca="true" t="shared" si="5" ref="E35:E40">SUM(D35/C35)*100</f>
        <v>111.7215188405797</v>
      </c>
    </row>
    <row r="36" spans="1:5" ht="45" customHeight="1">
      <c r="A36" s="64" t="s">
        <v>61</v>
      </c>
      <c r="B36" s="65" t="s">
        <v>62</v>
      </c>
      <c r="C36" s="24">
        <f>SUM(C37)</f>
        <v>687000</v>
      </c>
      <c r="D36" s="24">
        <f>SUM(D37)</f>
        <v>770878.48</v>
      </c>
      <c r="E36" s="25">
        <f t="shared" si="5"/>
        <v>112.20938573508006</v>
      </c>
    </row>
    <row r="37" spans="1:5" ht="59.25" customHeight="1">
      <c r="A37" s="66" t="s">
        <v>63</v>
      </c>
      <c r="B37" s="67" t="s">
        <v>64</v>
      </c>
      <c r="C37" s="55">
        <v>687000</v>
      </c>
      <c r="D37" s="55">
        <v>770878.48</v>
      </c>
      <c r="E37" s="56">
        <f t="shared" si="5"/>
        <v>112.20938573508006</v>
      </c>
    </row>
    <row r="38" spans="1:5" ht="48.75" customHeight="1">
      <c r="A38" s="15" t="s">
        <v>65</v>
      </c>
      <c r="B38" s="65" t="s">
        <v>66</v>
      </c>
      <c r="C38" s="24">
        <f>SUM(C39)</f>
        <v>3000</v>
      </c>
      <c r="D38" s="24">
        <f>SUM(D39)</f>
        <v>0</v>
      </c>
      <c r="E38" s="25">
        <f t="shared" si="5"/>
        <v>0</v>
      </c>
    </row>
    <row r="39" spans="1:5" ht="34.5" customHeight="1">
      <c r="A39" s="68" t="s">
        <v>67</v>
      </c>
      <c r="B39" s="69" t="s">
        <v>68</v>
      </c>
      <c r="C39" s="55">
        <v>3000</v>
      </c>
      <c r="D39" s="24">
        <v>0</v>
      </c>
      <c r="E39" s="56">
        <f t="shared" si="5"/>
        <v>0</v>
      </c>
    </row>
    <row r="40" spans="1:5" ht="42" customHeight="1">
      <c r="A40" s="70" t="s">
        <v>69</v>
      </c>
      <c r="B40" s="63" t="s">
        <v>70</v>
      </c>
      <c r="C40" s="18">
        <f>SUM(C41,C43,C49,C47)</f>
        <v>95400</v>
      </c>
      <c r="D40" s="18">
        <f>SUM(D41,D43,D49,D47)</f>
        <v>95363.58</v>
      </c>
      <c r="E40" s="56">
        <f t="shared" si="5"/>
        <v>99.96182389937107</v>
      </c>
    </row>
    <row r="41" spans="1:5" ht="40.5" customHeight="1">
      <c r="A41" s="60" t="s">
        <v>71</v>
      </c>
      <c r="B41" s="61" t="s">
        <v>72</v>
      </c>
      <c r="C41" s="24">
        <f>SUM(C42)</f>
        <v>0</v>
      </c>
      <c r="D41" s="24">
        <f>SUM(D42)</f>
        <v>0</v>
      </c>
      <c r="E41" s="56">
        <v>0</v>
      </c>
    </row>
    <row r="42" spans="1:5" ht="54.75" customHeight="1">
      <c r="A42" s="53" t="s">
        <v>73</v>
      </c>
      <c r="B42" s="57" t="s">
        <v>74</v>
      </c>
      <c r="C42" s="55">
        <v>0</v>
      </c>
      <c r="D42" s="55">
        <v>0</v>
      </c>
      <c r="E42" s="56">
        <v>0</v>
      </c>
    </row>
    <row r="43" spans="1:5" ht="19.5" customHeight="1">
      <c r="A43" s="60" t="s">
        <v>75</v>
      </c>
      <c r="B43" s="61" t="s">
        <v>76</v>
      </c>
      <c r="C43" s="24">
        <f>SUM(C44,C45)</f>
        <v>91300</v>
      </c>
      <c r="D43" s="24">
        <f>SUM(D44,D45)</f>
        <v>90701.24</v>
      </c>
      <c r="E43" s="56">
        <f aca="true" t="shared" si="6" ref="E43:E49">SUM(D43/C43)*100</f>
        <v>99.34418400876233</v>
      </c>
    </row>
    <row r="44" spans="1:5" ht="19.5" customHeight="1">
      <c r="A44" s="71" t="s">
        <v>77</v>
      </c>
      <c r="B44" s="61" t="s">
        <v>78</v>
      </c>
      <c r="C44" s="55">
        <v>500</v>
      </c>
      <c r="D44" s="24">
        <v>0</v>
      </c>
      <c r="E44" s="56">
        <f t="shared" si="6"/>
        <v>0</v>
      </c>
    </row>
    <row r="45" spans="1:5" ht="25.5" customHeight="1">
      <c r="A45" s="71" t="s">
        <v>79</v>
      </c>
      <c r="B45" s="61" t="s">
        <v>80</v>
      </c>
      <c r="C45" s="24">
        <f>SUM(C46)</f>
        <v>90800</v>
      </c>
      <c r="D45" s="24">
        <f>SUM(D46)</f>
        <v>90701.24</v>
      </c>
      <c r="E45" s="56">
        <f t="shared" si="6"/>
        <v>99.89123348017623</v>
      </c>
    </row>
    <row r="46" spans="1:5" ht="49.5" customHeight="1">
      <c r="A46" s="53" t="s">
        <v>81</v>
      </c>
      <c r="B46" s="57" t="s">
        <v>82</v>
      </c>
      <c r="C46" s="55">
        <v>90800</v>
      </c>
      <c r="D46" s="55">
        <v>90701.24</v>
      </c>
      <c r="E46" s="56">
        <f t="shared" si="6"/>
        <v>99.89123348017623</v>
      </c>
    </row>
    <row r="47" spans="1:5" ht="36" customHeight="1">
      <c r="A47" s="53" t="s">
        <v>83</v>
      </c>
      <c r="B47" s="57" t="s">
        <v>84</v>
      </c>
      <c r="C47" s="55">
        <f>SUM(C48)</f>
        <v>100</v>
      </c>
      <c r="D47" s="55">
        <f>SUM(D48)</f>
        <v>148.98</v>
      </c>
      <c r="E47" s="56">
        <f t="shared" si="6"/>
        <v>148.98</v>
      </c>
    </row>
    <row r="48" spans="1:5" ht="25.5" customHeight="1">
      <c r="A48" s="53" t="s">
        <v>85</v>
      </c>
      <c r="B48" s="57" t="s">
        <v>86</v>
      </c>
      <c r="C48" s="55">
        <v>100</v>
      </c>
      <c r="D48" s="55">
        <v>148.98</v>
      </c>
      <c r="E48" s="56">
        <f t="shared" si="6"/>
        <v>148.98</v>
      </c>
    </row>
    <row r="49" spans="1:5" ht="27.75" customHeight="1">
      <c r="A49" s="60" t="s">
        <v>87</v>
      </c>
      <c r="B49" s="72" t="s">
        <v>88</v>
      </c>
      <c r="C49" s="24">
        <f>SUM(C50:C52)</f>
        <v>4000</v>
      </c>
      <c r="D49" s="24">
        <f>SUM(D50,D52)</f>
        <v>4513.36</v>
      </c>
      <c r="E49" s="56">
        <f t="shared" si="6"/>
        <v>112.83399999999999</v>
      </c>
    </row>
    <row r="50" spans="1:5" ht="56.25" customHeight="1">
      <c r="A50" s="71" t="s">
        <v>89</v>
      </c>
      <c r="B50" s="61" t="s">
        <v>90</v>
      </c>
      <c r="C50" s="24">
        <f>SUM(C51)</f>
        <v>0</v>
      </c>
      <c r="D50" s="24">
        <f>SUM(D51)</f>
        <v>35.75</v>
      </c>
      <c r="E50" s="56">
        <v>0</v>
      </c>
    </row>
    <row r="51" spans="1:5" ht="69" customHeight="1">
      <c r="A51" s="53" t="s">
        <v>91</v>
      </c>
      <c r="B51" s="57" t="s">
        <v>92</v>
      </c>
      <c r="C51" s="55">
        <v>0</v>
      </c>
      <c r="D51" s="55">
        <v>35.75</v>
      </c>
      <c r="E51" s="56">
        <v>0</v>
      </c>
    </row>
    <row r="52" spans="1:5" ht="39" customHeight="1">
      <c r="A52" s="53" t="s">
        <v>93</v>
      </c>
      <c r="B52" s="73" t="s">
        <v>94</v>
      </c>
      <c r="C52" s="55">
        <v>4000</v>
      </c>
      <c r="D52" s="55">
        <v>4477.61</v>
      </c>
      <c r="E52" s="56">
        <f aca="true" t="shared" si="7" ref="E52:E79">SUM(D52/C52)*100</f>
        <v>111.94024999999999</v>
      </c>
    </row>
    <row r="53" spans="1:5" ht="45.75" customHeight="1">
      <c r="A53" s="20" t="s">
        <v>95</v>
      </c>
      <c r="B53" s="74" t="s">
        <v>96</v>
      </c>
      <c r="C53" s="18">
        <f>SUM(C54,C59)</f>
        <v>1250000</v>
      </c>
      <c r="D53" s="18">
        <f>SUM(D54,D59)</f>
        <v>1427432.09</v>
      </c>
      <c r="E53" s="19">
        <f t="shared" si="7"/>
        <v>114.19456720000001</v>
      </c>
    </row>
    <row r="54" spans="1:5" ht="105" customHeight="1">
      <c r="A54" s="64" t="s">
        <v>97</v>
      </c>
      <c r="B54" s="67" t="s">
        <v>98</v>
      </c>
      <c r="C54" s="24">
        <f>SUM(C55,C57)</f>
        <v>720000</v>
      </c>
      <c r="D54" s="24">
        <f>SUM(D55,D57)</f>
        <v>897619.67</v>
      </c>
      <c r="E54" s="25">
        <f t="shared" si="7"/>
        <v>124.66939861111112</v>
      </c>
    </row>
    <row r="55" spans="1:5" ht="69" customHeight="1">
      <c r="A55" s="66" t="s">
        <v>99</v>
      </c>
      <c r="B55" s="67" t="s">
        <v>100</v>
      </c>
      <c r="C55" s="24">
        <f>SUM(C56)</f>
        <v>500000</v>
      </c>
      <c r="D55" s="24">
        <f>SUM(D56)</f>
        <v>654957.79</v>
      </c>
      <c r="E55" s="25">
        <f t="shared" si="7"/>
        <v>130.991558</v>
      </c>
    </row>
    <row r="56" spans="1:5" ht="89.25" customHeight="1">
      <c r="A56" s="68" t="s">
        <v>101</v>
      </c>
      <c r="B56" s="75" t="s">
        <v>102</v>
      </c>
      <c r="C56" s="76">
        <v>500000</v>
      </c>
      <c r="D56" s="55">
        <v>654957.79</v>
      </c>
      <c r="E56" s="56">
        <f t="shared" si="7"/>
        <v>130.991558</v>
      </c>
    </row>
    <row r="57" spans="1:5" ht="82.5" customHeight="1">
      <c r="A57" s="66" t="s">
        <v>103</v>
      </c>
      <c r="B57" s="67" t="s">
        <v>104</v>
      </c>
      <c r="C57" s="24">
        <f>SUM(C58)</f>
        <v>220000</v>
      </c>
      <c r="D57" s="24">
        <f>SUM(D58)</f>
        <v>242661.88</v>
      </c>
      <c r="E57" s="25">
        <f t="shared" si="7"/>
        <v>110.30085454545456</v>
      </c>
    </row>
    <row r="58" spans="1:5" ht="84" customHeight="1">
      <c r="A58" s="68" t="s">
        <v>105</v>
      </c>
      <c r="B58" s="54" t="s">
        <v>106</v>
      </c>
      <c r="C58" s="55">
        <v>220000</v>
      </c>
      <c r="D58" s="55">
        <v>242661.88</v>
      </c>
      <c r="E58" s="25">
        <f t="shared" si="7"/>
        <v>110.30085454545456</v>
      </c>
    </row>
    <row r="59" spans="1:5" ht="86.25" customHeight="1">
      <c r="A59" s="60" t="s">
        <v>107</v>
      </c>
      <c r="B59" s="67" t="s">
        <v>108</v>
      </c>
      <c r="C59" s="24">
        <f aca="true" t="shared" si="8" ref="C59:C60">SUM(C60)</f>
        <v>530000</v>
      </c>
      <c r="D59" s="24">
        <f aca="true" t="shared" si="9" ref="D59:D60">SUM(D60)</f>
        <v>529812.42</v>
      </c>
      <c r="E59" s="25">
        <f t="shared" si="7"/>
        <v>99.96460754716982</v>
      </c>
    </row>
    <row r="60" spans="1:5" ht="83.25" customHeight="1">
      <c r="A60" s="60" t="s">
        <v>109</v>
      </c>
      <c r="B60" s="67" t="s">
        <v>110</v>
      </c>
      <c r="C60" s="24">
        <f t="shared" si="8"/>
        <v>530000</v>
      </c>
      <c r="D60" s="24">
        <f t="shared" si="9"/>
        <v>529812.42</v>
      </c>
      <c r="E60" s="25">
        <f t="shared" si="7"/>
        <v>99.96460754716982</v>
      </c>
    </row>
    <row r="61" spans="1:5" ht="85.5" customHeight="1">
      <c r="A61" s="53" t="s">
        <v>111</v>
      </c>
      <c r="B61" s="54" t="s">
        <v>112</v>
      </c>
      <c r="C61" s="55">
        <v>530000</v>
      </c>
      <c r="D61" s="55">
        <v>529812.42</v>
      </c>
      <c r="E61" s="56">
        <f t="shared" si="7"/>
        <v>99.96460754716982</v>
      </c>
    </row>
    <row r="62" spans="1:5" ht="29.25" customHeight="1">
      <c r="A62" s="20" t="s">
        <v>113</v>
      </c>
      <c r="B62" s="74" t="s">
        <v>114</v>
      </c>
      <c r="C62" s="18">
        <f>SUM(C63)</f>
        <v>210000</v>
      </c>
      <c r="D62" s="18">
        <f>SUM(D63)</f>
        <v>211827.87</v>
      </c>
      <c r="E62" s="25">
        <f t="shared" si="7"/>
        <v>100.87041428571428</v>
      </c>
    </row>
    <row r="63" spans="1:5" ht="34.5" customHeight="1">
      <c r="A63" s="64" t="s">
        <v>115</v>
      </c>
      <c r="B63" s="65" t="s">
        <v>116</v>
      </c>
      <c r="C63" s="24">
        <f>SUM(C64:C67)</f>
        <v>210000</v>
      </c>
      <c r="D63" s="24">
        <f>SUM(D64:D67)</f>
        <v>211827.87</v>
      </c>
      <c r="E63" s="25">
        <f t="shared" si="7"/>
        <v>100.87041428571428</v>
      </c>
    </row>
    <row r="64" spans="1:5" ht="27" customHeight="1">
      <c r="A64" s="77" t="s">
        <v>117</v>
      </c>
      <c r="B64" s="75" t="s">
        <v>118</v>
      </c>
      <c r="C64" s="55">
        <v>96200</v>
      </c>
      <c r="D64" s="55">
        <v>94198.58</v>
      </c>
      <c r="E64" s="25">
        <f t="shared" si="7"/>
        <v>97.91952182952183</v>
      </c>
    </row>
    <row r="65" spans="1:5" ht="33.75" customHeight="1">
      <c r="A65" s="77" t="s">
        <v>119</v>
      </c>
      <c r="B65" s="54" t="s">
        <v>120</v>
      </c>
      <c r="C65" s="55">
        <v>800</v>
      </c>
      <c r="D65" s="55">
        <v>854.15</v>
      </c>
      <c r="E65" s="25">
        <f t="shared" si="7"/>
        <v>106.76874999999998</v>
      </c>
    </row>
    <row r="66" spans="1:5" ht="28.5" customHeight="1">
      <c r="A66" s="77" t="s">
        <v>121</v>
      </c>
      <c r="B66" s="54" t="s">
        <v>122</v>
      </c>
      <c r="C66" s="55">
        <v>2300</v>
      </c>
      <c r="D66" s="55">
        <v>2272.89</v>
      </c>
      <c r="E66" s="25">
        <f t="shared" si="7"/>
        <v>98.82130434782607</v>
      </c>
    </row>
    <row r="67" spans="1:5" ht="34.5" customHeight="1">
      <c r="A67" s="77" t="s">
        <v>123</v>
      </c>
      <c r="B67" s="54" t="s">
        <v>124</v>
      </c>
      <c r="C67" s="55">
        <v>110700</v>
      </c>
      <c r="D67" s="55">
        <v>114502.25</v>
      </c>
      <c r="E67" s="25">
        <f t="shared" si="7"/>
        <v>103.4347335140018</v>
      </c>
    </row>
    <row r="68" spans="1:5" ht="30.75" customHeight="1">
      <c r="A68" s="70" t="s">
        <v>125</v>
      </c>
      <c r="B68" s="78" t="s">
        <v>126</v>
      </c>
      <c r="C68" s="18">
        <f aca="true" t="shared" si="10" ref="C68:C70">SUM(C69)</f>
        <v>4252400</v>
      </c>
      <c r="D68" s="18">
        <f aca="true" t="shared" si="11" ref="D68:D70">SUM(D69)</f>
        <v>4183165.73</v>
      </c>
      <c r="E68" s="25">
        <f t="shared" si="7"/>
        <v>98.37187776314552</v>
      </c>
    </row>
    <row r="69" spans="1:5" ht="15.75" customHeight="1">
      <c r="A69" s="60" t="s">
        <v>127</v>
      </c>
      <c r="B69" s="67" t="s">
        <v>128</v>
      </c>
      <c r="C69" s="24">
        <f t="shared" si="10"/>
        <v>4252400</v>
      </c>
      <c r="D69" s="24">
        <f t="shared" si="11"/>
        <v>4183165.73</v>
      </c>
      <c r="E69" s="25">
        <f t="shared" si="7"/>
        <v>98.37187776314552</v>
      </c>
    </row>
    <row r="70" spans="1:5" ht="18.75" customHeight="1">
      <c r="A70" s="71" t="s">
        <v>129</v>
      </c>
      <c r="B70" s="67" t="s">
        <v>130</v>
      </c>
      <c r="C70" s="24">
        <f t="shared" si="10"/>
        <v>4252400</v>
      </c>
      <c r="D70" s="24">
        <f t="shared" si="11"/>
        <v>4183165.73</v>
      </c>
      <c r="E70" s="25">
        <f t="shared" si="7"/>
        <v>98.37187776314552</v>
      </c>
    </row>
    <row r="71" spans="1:5" ht="27" customHeight="1">
      <c r="A71" s="53" t="s">
        <v>131</v>
      </c>
      <c r="B71" s="54" t="s">
        <v>132</v>
      </c>
      <c r="C71" s="55">
        <v>4252400</v>
      </c>
      <c r="D71" s="24">
        <v>4183165.73</v>
      </c>
      <c r="E71" s="25">
        <f t="shared" si="7"/>
        <v>98.37187776314552</v>
      </c>
    </row>
    <row r="72" spans="1:5" ht="28.5" customHeight="1">
      <c r="A72" s="20" t="s">
        <v>133</v>
      </c>
      <c r="B72" s="52" t="s">
        <v>134</v>
      </c>
      <c r="C72" s="18">
        <f>SUM(C73,C76)</f>
        <v>678500</v>
      </c>
      <c r="D72" s="18">
        <f>SUM(D73,D76)</f>
        <v>504801.97</v>
      </c>
      <c r="E72" s="25">
        <f t="shared" si="7"/>
        <v>74.39970081061163</v>
      </c>
    </row>
    <row r="73" spans="1:5" ht="86.25" customHeight="1">
      <c r="A73" s="64" t="s">
        <v>135</v>
      </c>
      <c r="B73" s="27" t="s">
        <v>136</v>
      </c>
      <c r="C73" s="79">
        <f aca="true" t="shared" si="12" ref="C73:C74">SUM(C74)</f>
        <v>250000</v>
      </c>
      <c r="D73" s="24">
        <f aca="true" t="shared" si="13" ref="D73:D74">SUM(D74)</f>
        <v>0</v>
      </c>
      <c r="E73" s="25">
        <f t="shared" si="7"/>
        <v>0</v>
      </c>
    </row>
    <row r="74" spans="1:5" ht="93.75" customHeight="1">
      <c r="A74" s="66" t="s">
        <v>137</v>
      </c>
      <c r="B74" s="67" t="s">
        <v>138</v>
      </c>
      <c r="C74" s="24">
        <f t="shared" si="12"/>
        <v>250000</v>
      </c>
      <c r="D74" s="24">
        <f t="shared" si="13"/>
        <v>0</v>
      </c>
      <c r="E74" s="25">
        <f t="shared" si="7"/>
        <v>0</v>
      </c>
    </row>
    <row r="75" spans="1:5" ht="109.5" customHeight="1">
      <c r="A75" s="68" t="s">
        <v>139</v>
      </c>
      <c r="B75" s="54" t="s">
        <v>140</v>
      </c>
      <c r="C75" s="55">
        <v>250000</v>
      </c>
      <c r="D75" s="24">
        <v>0</v>
      </c>
      <c r="E75" s="25">
        <f t="shared" si="7"/>
        <v>0</v>
      </c>
    </row>
    <row r="76" spans="1:5" ht="64.5" customHeight="1">
      <c r="A76" s="64" t="s">
        <v>141</v>
      </c>
      <c r="B76" s="67" t="s">
        <v>142</v>
      </c>
      <c r="C76" s="24">
        <f aca="true" t="shared" si="14" ref="C76:C77">SUM(C77)</f>
        <v>428500</v>
      </c>
      <c r="D76" s="24">
        <f aca="true" t="shared" si="15" ref="D76:D77">SUM(D77)</f>
        <v>504801.97</v>
      </c>
      <c r="E76" s="25">
        <f t="shared" si="7"/>
        <v>117.80676079346557</v>
      </c>
    </row>
    <row r="77" spans="1:5" ht="49.5" customHeight="1">
      <c r="A77" s="66" t="s">
        <v>143</v>
      </c>
      <c r="B77" s="67" t="s">
        <v>144</v>
      </c>
      <c r="C77" s="24">
        <f t="shared" si="14"/>
        <v>428500</v>
      </c>
      <c r="D77" s="24">
        <f t="shared" si="15"/>
        <v>504801.97</v>
      </c>
      <c r="E77" s="25">
        <f t="shared" si="7"/>
        <v>117.80676079346557</v>
      </c>
    </row>
    <row r="78" spans="1:5" ht="57" customHeight="1">
      <c r="A78" s="68" t="s">
        <v>145</v>
      </c>
      <c r="B78" s="54" t="s">
        <v>146</v>
      </c>
      <c r="C78" s="55">
        <v>428500</v>
      </c>
      <c r="D78" s="55">
        <v>504801.97</v>
      </c>
      <c r="E78" s="56">
        <f t="shared" si="7"/>
        <v>117.80676079346557</v>
      </c>
    </row>
    <row r="79" spans="1:5" ht="20.25" customHeight="1">
      <c r="A79" s="20" t="s">
        <v>147</v>
      </c>
      <c r="B79" s="74" t="s">
        <v>148</v>
      </c>
      <c r="C79" s="18">
        <f>SUM(C80,C82,C84,C86,C87,C88)</f>
        <v>84900</v>
      </c>
      <c r="D79" s="18">
        <f>SUM(D80,D82,D84,D86,D87,D88)</f>
        <v>124750.91</v>
      </c>
      <c r="E79" s="25">
        <f t="shared" si="7"/>
        <v>146.93864546525324</v>
      </c>
    </row>
    <row r="80" spans="1:5" ht="29.25" customHeight="1">
      <c r="A80" s="60" t="s">
        <v>149</v>
      </c>
      <c r="B80" s="61" t="s">
        <v>150</v>
      </c>
      <c r="C80" s="24">
        <f>SUM(C81)</f>
        <v>0</v>
      </c>
      <c r="D80" s="24">
        <f>SUM(D81)</f>
        <v>100</v>
      </c>
      <c r="E80" s="25">
        <v>0</v>
      </c>
    </row>
    <row r="81" spans="1:5" ht="77.25" customHeight="1">
      <c r="A81" s="53" t="s">
        <v>151</v>
      </c>
      <c r="B81" s="57" t="s">
        <v>152</v>
      </c>
      <c r="C81" s="80">
        <v>0</v>
      </c>
      <c r="D81" s="55">
        <v>100</v>
      </c>
      <c r="E81" s="25">
        <v>0</v>
      </c>
    </row>
    <row r="82" spans="1:5" ht="38.25" customHeight="1">
      <c r="A82" s="64" t="s">
        <v>153</v>
      </c>
      <c r="B82" s="23" t="s">
        <v>154</v>
      </c>
      <c r="C82" s="24">
        <f>SUM(C83)</f>
        <v>5000</v>
      </c>
      <c r="D82" s="24">
        <f>SUM(D83)</f>
        <v>44000</v>
      </c>
      <c r="E82" s="25">
        <f aca="true" t="shared" si="16" ref="E82:E83">SUM(D82/C82)*100</f>
        <v>880.0000000000001</v>
      </c>
    </row>
    <row r="83" spans="1:5" ht="39" customHeight="1">
      <c r="A83" s="68" t="s">
        <v>155</v>
      </c>
      <c r="B83" s="81" t="s">
        <v>156</v>
      </c>
      <c r="C83" s="55">
        <v>5000</v>
      </c>
      <c r="D83" s="24">
        <v>44000</v>
      </c>
      <c r="E83" s="25">
        <f t="shared" si="16"/>
        <v>880.0000000000001</v>
      </c>
    </row>
    <row r="84" spans="1:5" ht="117" customHeight="1">
      <c r="A84" s="60" t="s">
        <v>157</v>
      </c>
      <c r="B84" s="61" t="s">
        <v>158</v>
      </c>
      <c r="C84" s="24">
        <f>SUM(C85)</f>
        <v>0</v>
      </c>
      <c r="D84" s="24">
        <f>SUM(D85)</f>
        <v>6100</v>
      </c>
      <c r="E84" s="25">
        <v>0</v>
      </c>
    </row>
    <row r="85" spans="1:5" ht="28.5" customHeight="1">
      <c r="A85" s="82" t="s">
        <v>159</v>
      </c>
      <c r="B85" s="57" t="s">
        <v>160</v>
      </c>
      <c r="C85" s="55">
        <v>0</v>
      </c>
      <c r="D85" s="55">
        <v>6100</v>
      </c>
      <c r="E85" s="56">
        <v>0</v>
      </c>
    </row>
    <row r="86" spans="1:5" ht="72" customHeight="1">
      <c r="A86" s="60" t="s">
        <v>161</v>
      </c>
      <c r="B86" s="27" t="s">
        <v>162</v>
      </c>
      <c r="C86" s="79">
        <v>45000</v>
      </c>
      <c r="D86" s="24">
        <v>16300</v>
      </c>
      <c r="E86" s="25">
        <f aca="true" t="shared" si="17" ref="E86:E90">SUM(D86/C86)*100</f>
        <v>36.22222222222222</v>
      </c>
    </row>
    <row r="87" spans="1:5" ht="73.5" customHeight="1">
      <c r="A87" s="60" t="s">
        <v>163</v>
      </c>
      <c r="B87" s="61" t="s">
        <v>164</v>
      </c>
      <c r="C87" s="24">
        <v>2600</v>
      </c>
      <c r="D87" s="24">
        <v>7000</v>
      </c>
      <c r="E87" s="25">
        <f t="shared" si="17"/>
        <v>269.2307692307692</v>
      </c>
    </row>
    <row r="88" spans="1:5" ht="33.75" customHeight="1">
      <c r="A88" s="64" t="s">
        <v>165</v>
      </c>
      <c r="B88" s="23" t="s">
        <v>166</v>
      </c>
      <c r="C88" s="24">
        <f>SUM(C89)</f>
        <v>32300</v>
      </c>
      <c r="D88" s="24">
        <f>SUM(D89)</f>
        <v>51250.91</v>
      </c>
      <c r="E88" s="25">
        <f t="shared" si="17"/>
        <v>158.67154798761612</v>
      </c>
    </row>
    <row r="89" spans="1:5" ht="54" customHeight="1">
      <c r="A89" s="68" t="s">
        <v>167</v>
      </c>
      <c r="B89" s="81" t="s">
        <v>168</v>
      </c>
      <c r="C89" s="55">
        <v>32300</v>
      </c>
      <c r="D89" s="55">
        <v>51250.91</v>
      </c>
      <c r="E89" s="56">
        <f t="shared" si="17"/>
        <v>158.67154798761612</v>
      </c>
    </row>
    <row r="90" spans="1:5" ht="18.75" customHeight="1">
      <c r="A90" s="83" t="s">
        <v>169</v>
      </c>
      <c r="B90" s="84" t="s">
        <v>170</v>
      </c>
      <c r="C90" s="18">
        <f>SUM(C93)</f>
        <v>33500</v>
      </c>
      <c r="D90" s="18">
        <f>SUM(D93,D91)</f>
        <v>33500</v>
      </c>
      <c r="E90" s="56">
        <f t="shared" si="17"/>
        <v>100</v>
      </c>
    </row>
    <row r="91" spans="1:5" ht="18.75" customHeight="1">
      <c r="A91" s="85" t="s">
        <v>171</v>
      </c>
      <c r="B91" s="86" t="s">
        <v>172</v>
      </c>
      <c r="C91" s="18">
        <v>0</v>
      </c>
      <c r="D91" s="24">
        <f>SUM(D92)</f>
        <v>0</v>
      </c>
      <c r="E91" s="56">
        <v>0</v>
      </c>
    </row>
    <row r="92" spans="1:5" ht="25.5" customHeight="1">
      <c r="A92" s="87" t="s">
        <v>173</v>
      </c>
      <c r="B92" s="88" t="s">
        <v>174</v>
      </c>
      <c r="C92" s="18">
        <v>0</v>
      </c>
      <c r="D92" s="24">
        <v>0</v>
      </c>
      <c r="E92" s="56">
        <v>0</v>
      </c>
    </row>
    <row r="93" spans="1:5" ht="18.75" customHeight="1">
      <c r="A93" s="89" t="s">
        <v>175</v>
      </c>
      <c r="B93" s="90" t="s">
        <v>176</v>
      </c>
      <c r="C93" s="24">
        <f>SUM(C94)</f>
        <v>33500</v>
      </c>
      <c r="D93" s="24">
        <f>SUM(D94)</f>
        <v>33500</v>
      </c>
      <c r="E93" s="56">
        <f aca="true" t="shared" si="18" ref="E93:E145">SUM(D93/C93)*100</f>
        <v>100</v>
      </c>
    </row>
    <row r="94" spans="1:5" ht="27.75" customHeight="1">
      <c r="A94" s="91" t="s">
        <v>177</v>
      </c>
      <c r="B94" s="92" t="s">
        <v>178</v>
      </c>
      <c r="C94" s="55">
        <v>33500</v>
      </c>
      <c r="D94" s="55">
        <v>33500</v>
      </c>
      <c r="E94" s="56">
        <f t="shared" si="18"/>
        <v>100</v>
      </c>
    </row>
    <row r="95" spans="1:5" ht="12.75">
      <c r="A95" s="93" t="s">
        <v>179</v>
      </c>
      <c r="B95" s="94" t="s">
        <v>180</v>
      </c>
      <c r="C95" s="95">
        <f>SUM(C96,C143)</f>
        <v>172775663.75</v>
      </c>
      <c r="D95" s="95">
        <f>SUM(D96,D143)</f>
        <v>168602494.75</v>
      </c>
      <c r="E95" s="19">
        <f t="shared" si="18"/>
        <v>97.58463147562354</v>
      </c>
    </row>
    <row r="96" spans="1:5" ht="30.75" customHeight="1">
      <c r="A96" s="96" t="s">
        <v>181</v>
      </c>
      <c r="B96" s="94" t="s">
        <v>182</v>
      </c>
      <c r="C96" s="18">
        <f>SUM(C97,C102,C122,C138)</f>
        <v>175668040.22</v>
      </c>
      <c r="D96" s="18">
        <f>SUM(D97,D102,D122,D138)</f>
        <v>171494871.22</v>
      </c>
      <c r="E96" s="19">
        <f t="shared" si="18"/>
        <v>97.62440054845851</v>
      </c>
    </row>
    <row r="97" spans="1:5" ht="34.5" customHeight="1">
      <c r="A97" s="97" t="s">
        <v>183</v>
      </c>
      <c r="B97" s="98" t="s">
        <v>184</v>
      </c>
      <c r="C97" s="24">
        <f>SUM(C98,C100)</f>
        <v>60554400</v>
      </c>
      <c r="D97" s="24">
        <f>SUM(D98,D100)</f>
        <v>60554400</v>
      </c>
      <c r="E97" s="25">
        <f t="shared" si="18"/>
        <v>100</v>
      </c>
    </row>
    <row r="98" spans="1:5" ht="32.25" customHeight="1">
      <c r="A98" s="99" t="s">
        <v>185</v>
      </c>
      <c r="B98" s="100" t="s">
        <v>186</v>
      </c>
      <c r="C98" s="24">
        <f>SUM(C99)</f>
        <v>59554400</v>
      </c>
      <c r="D98" s="24">
        <f>SUM(D99)</f>
        <v>59554400</v>
      </c>
      <c r="E98" s="25">
        <f t="shared" si="18"/>
        <v>100</v>
      </c>
    </row>
    <row r="99" spans="1:5" ht="33" customHeight="1">
      <c r="A99" s="101" t="s">
        <v>187</v>
      </c>
      <c r="B99" s="102" t="s">
        <v>188</v>
      </c>
      <c r="C99" s="55">
        <v>59554400</v>
      </c>
      <c r="D99" s="55">
        <v>59554400</v>
      </c>
      <c r="E99" s="56">
        <f t="shared" si="18"/>
        <v>100</v>
      </c>
    </row>
    <row r="100" spans="1:5" ht="61.5" customHeight="1">
      <c r="A100" s="99" t="s">
        <v>189</v>
      </c>
      <c r="B100" s="103" t="s">
        <v>190</v>
      </c>
      <c r="C100" s="24">
        <f>SUM(C101)</f>
        <v>1000000</v>
      </c>
      <c r="D100" s="24">
        <f>SUM(D101)</f>
        <v>1000000</v>
      </c>
      <c r="E100" s="25">
        <f t="shared" si="18"/>
        <v>100</v>
      </c>
    </row>
    <row r="101" spans="1:5" ht="57.75" customHeight="1">
      <c r="A101" s="101" t="s">
        <v>191</v>
      </c>
      <c r="B101" s="104" t="s">
        <v>192</v>
      </c>
      <c r="C101" s="55">
        <v>1000000</v>
      </c>
      <c r="D101" s="55">
        <v>1000000</v>
      </c>
      <c r="E101" s="56">
        <f t="shared" si="18"/>
        <v>100</v>
      </c>
    </row>
    <row r="102" spans="1:5" ht="48" customHeight="1">
      <c r="A102" s="105" t="s">
        <v>193</v>
      </c>
      <c r="B102" s="106" t="s">
        <v>194</v>
      </c>
      <c r="C102" s="24">
        <f>SUM(C103,C109,C111,C105,C107)</f>
        <v>50094740.22</v>
      </c>
      <c r="D102" s="24">
        <f>SUM(D103,D109,D111,D105,D107)</f>
        <v>50093680.22</v>
      </c>
      <c r="E102" s="25">
        <f t="shared" si="18"/>
        <v>99.99788400938832</v>
      </c>
    </row>
    <row r="103" spans="1:5" ht="30.75" customHeight="1">
      <c r="A103" s="60" t="s">
        <v>195</v>
      </c>
      <c r="B103" s="106" t="s">
        <v>196</v>
      </c>
      <c r="C103" s="24">
        <f>SUM(C104)</f>
        <v>1593694.62</v>
      </c>
      <c r="D103" s="24">
        <f>SUM(D104)</f>
        <v>1593694.62</v>
      </c>
      <c r="E103" s="25">
        <f t="shared" si="18"/>
        <v>100</v>
      </c>
    </row>
    <row r="104" spans="1:5" ht="40.5" customHeight="1">
      <c r="A104" s="53" t="s">
        <v>197</v>
      </c>
      <c r="B104" s="107" t="s">
        <v>198</v>
      </c>
      <c r="C104" s="55">
        <v>1593694.62</v>
      </c>
      <c r="D104" s="55">
        <v>1593694.62</v>
      </c>
      <c r="E104" s="25">
        <f t="shared" si="18"/>
        <v>100</v>
      </c>
    </row>
    <row r="105" spans="1:5" ht="40.5" customHeight="1">
      <c r="A105" s="53" t="s">
        <v>199</v>
      </c>
      <c r="B105" s="107" t="s">
        <v>200</v>
      </c>
      <c r="C105" s="55">
        <f>SUM(C106)</f>
        <v>2308253</v>
      </c>
      <c r="D105" s="55">
        <f>SUM(D106)</f>
        <v>2308253</v>
      </c>
      <c r="E105" s="25">
        <f t="shared" si="18"/>
        <v>100</v>
      </c>
    </row>
    <row r="106" spans="1:5" ht="40.5" customHeight="1">
      <c r="A106" s="53" t="s">
        <v>201</v>
      </c>
      <c r="B106" s="75" t="s">
        <v>202</v>
      </c>
      <c r="C106" s="55">
        <v>2308253</v>
      </c>
      <c r="D106" s="55">
        <v>2308253</v>
      </c>
      <c r="E106" s="25">
        <f t="shared" si="18"/>
        <v>100</v>
      </c>
    </row>
    <row r="107" spans="1:5" ht="56.25" customHeight="1">
      <c r="A107" s="108" t="s">
        <v>203</v>
      </c>
      <c r="B107" s="107" t="s">
        <v>204</v>
      </c>
      <c r="C107" s="55">
        <f>SUM(C108)</f>
        <v>1218205</v>
      </c>
      <c r="D107" s="55">
        <f>SUM(D108)</f>
        <v>1218205</v>
      </c>
      <c r="E107" s="25">
        <f t="shared" si="18"/>
        <v>100</v>
      </c>
    </row>
    <row r="108" spans="1:5" ht="57" customHeight="1">
      <c r="A108" s="108" t="s">
        <v>205</v>
      </c>
      <c r="B108" s="107" t="s">
        <v>206</v>
      </c>
      <c r="C108" s="55">
        <v>1218205</v>
      </c>
      <c r="D108" s="55">
        <v>1218205</v>
      </c>
      <c r="E108" s="25">
        <f t="shared" si="18"/>
        <v>100</v>
      </c>
    </row>
    <row r="109" spans="1:5" ht="90.75" customHeight="1">
      <c r="A109" s="108" t="s">
        <v>207</v>
      </c>
      <c r="B109" s="72" t="s">
        <v>208</v>
      </c>
      <c r="C109" s="24">
        <f>SUM(C110)</f>
        <v>26645550.1</v>
      </c>
      <c r="D109" s="24">
        <f>SUM(D110)</f>
        <v>26645550.1</v>
      </c>
      <c r="E109" s="25">
        <f t="shared" si="18"/>
        <v>100</v>
      </c>
    </row>
    <row r="110" spans="1:5" ht="108" customHeight="1">
      <c r="A110" s="77" t="s">
        <v>209</v>
      </c>
      <c r="B110" s="109" t="s">
        <v>210</v>
      </c>
      <c r="C110" s="55">
        <v>26645550.1</v>
      </c>
      <c r="D110" s="55">
        <v>26645550.1</v>
      </c>
      <c r="E110" s="56">
        <f t="shared" si="18"/>
        <v>100</v>
      </c>
    </row>
    <row r="111" spans="1:5" ht="12.75">
      <c r="A111" s="110" t="s">
        <v>211</v>
      </c>
      <c r="B111" s="111" t="s">
        <v>212</v>
      </c>
      <c r="C111" s="18">
        <f>SUM(C112)</f>
        <v>18329037.5</v>
      </c>
      <c r="D111" s="18">
        <f>SUM(D112)</f>
        <v>18327977.5</v>
      </c>
      <c r="E111" s="19">
        <f t="shared" si="18"/>
        <v>99.99421682671553</v>
      </c>
    </row>
    <row r="112" spans="1:5" ht="17.25" customHeight="1">
      <c r="A112" s="77" t="s">
        <v>213</v>
      </c>
      <c r="B112" s="107" t="s">
        <v>214</v>
      </c>
      <c r="C112" s="55">
        <f>SUM(C113:C121)</f>
        <v>18329037.5</v>
      </c>
      <c r="D112" s="55">
        <f>SUM(D113:D121)</f>
        <v>18327977.5</v>
      </c>
      <c r="E112" s="25">
        <f t="shared" si="18"/>
        <v>99.99421682671553</v>
      </c>
    </row>
    <row r="113" spans="1:5" ht="80.25" customHeight="1">
      <c r="A113" s="112"/>
      <c r="B113" s="113" t="s">
        <v>215</v>
      </c>
      <c r="C113" s="114">
        <v>30000</v>
      </c>
      <c r="D113" s="55">
        <v>30000</v>
      </c>
      <c r="E113" s="56">
        <f t="shared" si="18"/>
        <v>100</v>
      </c>
    </row>
    <row r="114" spans="1:5" ht="103.5" customHeight="1">
      <c r="A114" s="112"/>
      <c r="B114" s="115" t="s">
        <v>216</v>
      </c>
      <c r="C114" s="55">
        <v>196600</v>
      </c>
      <c r="D114" s="55">
        <v>196600</v>
      </c>
      <c r="E114" s="56">
        <f t="shared" si="18"/>
        <v>100</v>
      </c>
    </row>
    <row r="115" spans="1:5" ht="68.25" customHeight="1">
      <c r="A115" s="112"/>
      <c r="B115" s="115" t="s">
        <v>217</v>
      </c>
      <c r="C115" s="55">
        <v>340000</v>
      </c>
      <c r="D115" s="55">
        <v>340000</v>
      </c>
      <c r="E115" s="56">
        <f t="shared" si="18"/>
        <v>100</v>
      </c>
    </row>
    <row r="116" spans="1:5" ht="110.25" customHeight="1">
      <c r="A116" s="112"/>
      <c r="B116" s="115" t="s">
        <v>218</v>
      </c>
      <c r="C116" s="55">
        <v>451600</v>
      </c>
      <c r="D116" s="55">
        <v>451600</v>
      </c>
      <c r="E116" s="56">
        <f t="shared" si="18"/>
        <v>100</v>
      </c>
    </row>
    <row r="117" spans="1:5" ht="69.75" customHeight="1">
      <c r="A117" s="112"/>
      <c r="B117" s="116" t="s">
        <v>219</v>
      </c>
      <c r="C117" s="55">
        <v>243600</v>
      </c>
      <c r="D117" s="55">
        <v>243600</v>
      </c>
      <c r="E117" s="56">
        <f t="shared" si="18"/>
        <v>100</v>
      </c>
    </row>
    <row r="118" spans="1:5" ht="114" customHeight="1">
      <c r="A118" s="117"/>
      <c r="B118" s="116" t="s">
        <v>220</v>
      </c>
      <c r="C118" s="118">
        <v>1307300</v>
      </c>
      <c r="D118" s="118">
        <v>1307300</v>
      </c>
      <c r="E118" s="119">
        <f t="shared" si="18"/>
        <v>100</v>
      </c>
    </row>
    <row r="119" spans="1:5" ht="81" customHeight="1">
      <c r="A119" s="112"/>
      <c r="B119" s="120" t="s">
        <v>221</v>
      </c>
      <c r="C119" s="55">
        <v>1250000</v>
      </c>
      <c r="D119" s="55">
        <v>1250000</v>
      </c>
      <c r="E119" s="56">
        <f t="shared" si="18"/>
        <v>100</v>
      </c>
    </row>
    <row r="120" spans="1:5" ht="125.25" customHeight="1">
      <c r="A120" s="121"/>
      <c r="B120" s="122" t="s">
        <v>222</v>
      </c>
      <c r="C120" s="123">
        <v>14247700</v>
      </c>
      <c r="D120" s="123">
        <v>14246640</v>
      </c>
      <c r="E120" s="124">
        <f t="shared" si="18"/>
        <v>99.9925602026994</v>
      </c>
    </row>
    <row r="121" spans="1:5" ht="74.25" customHeight="1">
      <c r="A121" s="112"/>
      <c r="B121" s="125" t="s">
        <v>223</v>
      </c>
      <c r="C121" s="55">
        <v>262237.5</v>
      </c>
      <c r="D121" s="55">
        <v>262237.5</v>
      </c>
      <c r="E121" s="56">
        <f t="shared" si="18"/>
        <v>100</v>
      </c>
    </row>
    <row r="122" spans="1:5" ht="32.25" customHeight="1">
      <c r="A122" s="126" t="s">
        <v>224</v>
      </c>
      <c r="B122" s="27" t="s">
        <v>225</v>
      </c>
      <c r="C122" s="24">
        <f>SUM(C123,C125,C134,C136)</f>
        <v>59597200</v>
      </c>
      <c r="D122" s="24">
        <f>SUM(D123,D125,D134,D136)</f>
        <v>59597200</v>
      </c>
      <c r="E122" s="25">
        <f t="shared" si="18"/>
        <v>100</v>
      </c>
    </row>
    <row r="123" spans="1:5" ht="49.5" customHeight="1">
      <c r="A123" s="126" t="s">
        <v>226</v>
      </c>
      <c r="B123" s="106" t="s">
        <v>227</v>
      </c>
      <c r="C123" s="24">
        <f>SUM(C124)</f>
        <v>200</v>
      </c>
      <c r="D123" s="24">
        <f>SUM(D124)</f>
        <v>200</v>
      </c>
      <c r="E123" s="25">
        <f t="shared" si="18"/>
        <v>100</v>
      </c>
    </row>
    <row r="124" spans="1:5" ht="50.25" customHeight="1">
      <c r="A124" s="126" t="s">
        <v>228</v>
      </c>
      <c r="B124" s="107" t="s">
        <v>229</v>
      </c>
      <c r="C124" s="55">
        <v>200</v>
      </c>
      <c r="D124" s="55">
        <v>200</v>
      </c>
      <c r="E124" s="25">
        <f t="shared" si="18"/>
        <v>100</v>
      </c>
    </row>
    <row r="125" spans="1:5" ht="45.75" customHeight="1">
      <c r="A125" s="108" t="s">
        <v>230</v>
      </c>
      <c r="B125" s="106" t="s">
        <v>231</v>
      </c>
      <c r="C125" s="24">
        <f>SUM(C126)</f>
        <v>2443200</v>
      </c>
      <c r="D125" s="24">
        <f>SUM(D126)</f>
        <v>2443200</v>
      </c>
      <c r="E125" s="25">
        <f t="shared" si="18"/>
        <v>100</v>
      </c>
    </row>
    <row r="126" spans="1:5" ht="48.75" customHeight="1">
      <c r="A126" s="77" t="s">
        <v>232</v>
      </c>
      <c r="B126" s="107" t="s">
        <v>233</v>
      </c>
      <c r="C126" s="114">
        <f>SUM(C127:C133)</f>
        <v>2443200</v>
      </c>
      <c r="D126" s="55">
        <f>SUM(D127:D133)</f>
        <v>2443200</v>
      </c>
      <c r="E126" s="56">
        <f t="shared" si="18"/>
        <v>100</v>
      </c>
    </row>
    <row r="127" spans="1:5" ht="60" customHeight="1">
      <c r="A127" s="127"/>
      <c r="B127" s="128" t="s">
        <v>234</v>
      </c>
      <c r="C127" s="55">
        <v>383800</v>
      </c>
      <c r="D127" s="55">
        <v>383800</v>
      </c>
      <c r="E127" s="56">
        <f t="shared" si="18"/>
        <v>100</v>
      </c>
    </row>
    <row r="128" spans="1:5" ht="68.25" customHeight="1">
      <c r="A128" s="127"/>
      <c r="B128" s="128" t="s">
        <v>235</v>
      </c>
      <c r="C128" s="55">
        <v>7000</v>
      </c>
      <c r="D128" s="55">
        <v>7000</v>
      </c>
      <c r="E128" s="56">
        <f t="shared" si="18"/>
        <v>100</v>
      </c>
    </row>
    <row r="129" spans="1:5" ht="154.5" customHeight="1">
      <c r="A129" s="127"/>
      <c r="B129" s="128" t="s">
        <v>236</v>
      </c>
      <c r="C129" s="55">
        <v>446300</v>
      </c>
      <c r="D129" s="55">
        <v>446300</v>
      </c>
      <c r="E129" s="56">
        <f t="shared" si="18"/>
        <v>100</v>
      </c>
    </row>
    <row r="130" spans="1:5" ht="141" customHeight="1">
      <c r="A130" s="127"/>
      <c r="B130" s="129" t="s">
        <v>237</v>
      </c>
      <c r="C130" s="55">
        <v>54800</v>
      </c>
      <c r="D130" s="55">
        <v>54800</v>
      </c>
      <c r="E130" s="56">
        <f t="shared" si="18"/>
        <v>100</v>
      </c>
    </row>
    <row r="131" spans="1:5" ht="111" customHeight="1">
      <c r="A131" s="127"/>
      <c r="B131" s="37" t="s">
        <v>238</v>
      </c>
      <c r="C131" s="55">
        <v>1514400</v>
      </c>
      <c r="D131" s="55">
        <v>1514400</v>
      </c>
      <c r="E131" s="56">
        <f t="shared" si="18"/>
        <v>100</v>
      </c>
    </row>
    <row r="132" spans="1:5" ht="90" customHeight="1">
      <c r="A132" s="127"/>
      <c r="B132" s="128" t="s">
        <v>239</v>
      </c>
      <c r="C132" s="55">
        <v>8400</v>
      </c>
      <c r="D132" s="55">
        <v>8400</v>
      </c>
      <c r="E132" s="56">
        <f t="shared" si="18"/>
        <v>100</v>
      </c>
    </row>
    <row r="133" spans="1:5" ht="110.25" customHeight="1">
      <c r="A133" s="127"/>
      <c r="B133" s="128" t="s">
        <v>240</v>
      </c>
      <c r="C133" s="55">
        <v>28500</v>
      </c>
      <c r="D133" s="55">
        <v>28500</v>
      </c>
      <c r="E133" s="56">
        <f t="shared" si="18"/>
        <v>100</v>
      </c>
    </row>
    <row r="134" spans="1:5" ht="31.5" customHeight="1">
      <c r="A134" s="130" t="s">
        <v>241</v>
      </c>
      <c r="B134" s="131" t="s">
        <v>242</v>
      </c>
      <c r="C134" s="24">
        <f>SUM(C135)</f>
        <v>92400</v>
      </c>
      <c r="D134" s="24">
        <f>SUM(D135)</f>
        <v>92400</v>
      </c>
      <c r="E134" s="25">
        <f t="shared" si="18"/>
        <v>100</v>
      </c>
    </row>
    <row r="135" spans="1:5" ht="29.25" customHeight="1">
      <c r="A135" s="127" t="s">
        <v>243</v>
      </c>
      <c r="B135" s="128" t="s">
        <v>244</v>
      </c>
      <c r="C135" s="55">
        <v>92400</v>
      </c>
      <c r="D135" s="55">
        <v>92400</v>
      </c>
      <c r="E135" s="56">
        <f t="shared" si="18"/>
        <v>100</v>
      </c>
    </row>
    <row r="136" spans="1:5" ht="23.25" customHeight="1">
      <c r="A136" s="127" t="s">
        <v>245</v>
      </c>
      <c r="B136" s="131" t="s">
        <v>246</v>
      </c>
      <c r="C136" s="55">
        <f>SUM(C137)</f>
        <v>57061400</v>
      </c>
      <c r="D136" s="55">
        <f>SUM(D137)</f>
        <v>57061400</v>
      </c>
      <c r="E136" s="56">
        <f t="shared" si="18"/>
        <v>100</v>
      </c>
    </row>
    <row r="137" spans="1:5" ht="23.25" customHeight="1">
      <c r="A137" s="127" t="s">
        <v>247</v>
      </c>
      <c r="B137" s="128" t="s">
        <v>248</v>
      </c>
      <c r="C137" s="55">
        <v>57061400</v>
      </c>
      <c r="D137" s="55">
        <v>57061400</v>
      </c>
      <c r="E137" s="56">
        <f t="shared" si="18"/>
        <v>100</v>
      </c>
    </row>
    <row r="138" spans="1:5" ht="20.25" customHeight="1">
      <c r="A138" s="132" t="s">
        <v>249</v>
      </c>
      <c r="B138" s="131" t="s">
        <v>250</v>
      </c>
      <c r="C138" s="24">
        <f>SUM(C139,C141)</f>
        <v>5421700</v>
      </c>
      <c r="D138" s="24">
        <f>SUM(D139,D141)</f>
        <v>1249591</v>
      </c>
      <c r="E138" s="25">
        <f t="shared" si="18"/>
        <v>23.04795543833115</v>
      </c>
    </row>
    <row r="139" spans="1:5" ht="72" customHeight="1">
      <c r="A139" s="130" t="s">
        <v>251</v>
      </c>
      <c r="B139" s="131" t="s">
        <v>252</v>
      </c>
      <c r="C139" s="24">
        <f>SUM(C140)</f>
        <v>356300</v>
      </c>
      <c r="D139" s="24">
        <f>SUM(D140)</f>
        <v>356300</v>
      </c>
      <c r="E139" s="25">
        <f t="shared" si="18"/>
        <v>100</v>
      </c>
    </row>
    <row r="140" spans="1:5" ht="83.25" customHeight="1">
      <c r="A140" s="127" t="s">
        <v>253</v>
      </c>
      <c r="B140" s="128" t="s">
        <v>254</v>
      </c>
      <c r="C140" s="55">
        <v>356300</v>
      </c>
      <c r="D140" s="55">
        <v>356300</v>
      </c>
      <c r="E140" s="56">
        <f t="shared" si="18"/>
        <v>100</v>
      </c>
    </row>
    <row r="141" spans="1:5" ht="83.25" customHeight="1">
      <c r="A141" s="127" t="s">
        <v>255</v>
      </c>
      <c r="B141" s="133" t="s">
        <v>256</v>
      </c>
      <c r="C141" s="55">
        <f>SUM(C142)</f>
        <v>5065400</v>
      </c>
      <c r="D141" s="55">
        <f>SUM(D142)</f>
        <v>893291</v>
      </c>
      <c r="E141" s="56">
        <f t="shared" si="18"/>
        <v>17.635152209104906</v>
      </c>
    </row>
    <row r="142" spans="1:5" ht="83.25" customHeight="1">
      <c r="A142" s="127" t="s">
        <v>257</v>
      </c>
      <c r="B142" s="133" t="s">
        <v>258</v>
      </c>
      <c r="C142" s="55">
        <v>5065400</v>
      </c>
      <c r="D142" s="55">
        <v>893291</v>
      </c>
      <c r="E142" s="56">
        <f t="shared" si="18"/>
        <v>17.635152209104906</v>
      </c>
    </row>
    <row r="143" spans="1:5" ht="57.75" customHeight="1">
      <c r="A143" s="134" t="s">
        <v>259</v>
      </c>
      <c r="B143" s="135" t="s">
        <v>260</v>
      </c>
      <c r="C143" s="18">
        <f>SUM(C144)</f>
        <v>-2892376.47</v>
      </c>
      <c r="D143" s="18">
        <f>SUM(D144)</f>
        <v>-2892376.47</v>
      </c>
      <c r="E143" s="25">
        <f t="shared" si="18"/>
        <v>100</v>
      </c>
    </row>
    <row r="144" spans="1:5" ht="60.75" customHeight="1">
      <c r="A144" s="136" t="s">
        <v>261</v>
      </c>
      <c r="B144" s="137" t="s">
        <v>262</v>
      </c>
      <c r="C144" s="24">
        <v>-2892376.47</v>
      </c>
      <c r="D144" s="24">
        <v>-2892376.47</v>
      </c>
      <c r="E144" s="25">
        <f t="shared" si="18"/>
        <v>100</v>
      </c>
    </row>
    <row r="145" spans="1:5" ht="12.75">
      <c r="A145" s="15"/>
      <c r="B145" s="138" t="s">
        <v>263</v>
      </c>
      <c r="C145" s="95">
        <f>SUM(C11,C95)</f>
        <v>200304663.75</v>
      </c>
      <c r="D145" s="95">
        <f>SUM(D11,D95)</f>
        <v>196101443.23</v>
      </c>
      <c r="E145" s="25">
        <f t="shared" si="18"/>
        <v>97.90158629294521</v>
      </c>
    </row>
    <row r="65536" ht="12.75"/>
  </sheetData>
  <sheetProtection selectLockedCells="1" selectUnlockedCells="1"/>
  <mergeCells count="4">
    <mergeCell ref="D1:E1"/>
    <mergeCell ref="A4:E4"/>
    <mergeCell ref="A5:E5"/>
    <mergeCell ref="A7:C7"/>
  </mergeCells>
  <printOptions/>
  <pageMargins left="0.9840277777777777" right="0" top="0.39375" bottom="0.5902777777777778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zoomScaleSheetLayoutView="70" workbookViewId="0" topLeftCell="A1">
      <selection activeCell="D35" sqref="D35"/>
    </sheetView>
  </sheetViews>
  <sheetFormatPr defaultColWidth="9.140625" defaultRowHeight="15"/>
  <cols>
    <col min="1" max="1" width="34.00390625" style="139" customWidth="1"/>
    <col min="2" max="2" width="12.28125" style="139" customWidth="1"/>
    <col min="3" max="3" width="14.8515625" style="140" customWidth="1"/>
    <col min="4" max="4" width="16.421875" style="140" customWidth="1"/>
    <col min="5" max="5" width="13.7109375" style="141" customWidth="1"/>
    <col min="6" max="16384" width="9.140625" style="141" customWidth="1"/>
  </cols>
  <sheetData>
    <row r="1" spans="1:5" s="143" customFormat="1" ht="15.75" customHeight="1">
      <c r="A1" s="142" t="s">
        <v>264</v>
      </c>
      <c r="B1" s="142"/>
      <c r="C1" s="142"/>
      <c r="D1" s="142"/>
      <c r="E1" s="142"/>
    </row>
    <row r="2" spans="1:3" s="143" customFormat="1" ht="12.75">
      <c r="A2" s="144"/>
      <c r="B2" s="144"/>
      <c r="C2" s="145"/>
    </row>
    <row r="3" spans="1:5" ht="69.75" customHeight="1">
      <c r="A3" s="146" t="s">
        <v>265</v>
      </c>
      <c r="B3" s="146" t="s">
        <v>266</v>
      </c>
      <c r="C3" s="12" t="s">
        <v>8</v>
      </c>
      <c r="D3" s="13" t="s">
        <v>9</v>
      </c>
      <c r="E3" s="12" t="s">
        <v>10</v>
      </c>
    </row>
    <row r="4" spans="1:5" s="143" customFormat="1" ht="27" customHeight="1">
      <c r="A4" s="147" t="s">
        <v>267</v>
      </c>
      <c r="B4" s="148" t="s">
        <v>268</v>
      </c>
      <c r="C4" s="149">
        <f>SUM(C5:C8)</f>
        <v>28373267.889999997</v>
      </c>
      <c r="D4" s="149">
        <f>SUM(D5:D8)</f>
        <v>23168570.58</v>
      </c>
      <c r="E4" s="150">
        <f aca="true" t="shared" si="0" ref="E4:E32">SUM(D4/C4)*100</f>
        <v>81.6563346521168</v>
      </c>
    </row>
    <row r="5" spans="1:5" s="143" customFormat="1" ht="81" customHeight="1">
      <c r="A5" s="151" t="s">
        <v>269</v>
      </c>
      <c r="B5" s="152" t="s">
        <v>270</v>
      </c>
      <c r="C5" s="153">
        <v>17069325.08</v>
      </c>
      <c r="D5" s="153">
        <v>16860571.02</v>
      </c>
      <c r="E5" s="154">
        <f t="shared" si="0"/>
        <v>98.77702217854768</v>
      </c>
    </row>
    <row r="6" spans="1:5" s="143" customFormat="1" ht="65.25" customHeight="1">
      <c r="A6" s="151" t="s">
        <v>271</v>
      </c>
      <c r="B6" s="152" t="s">
        <v>272</v>
      </c>
      <c r="C6" s="153">
        <v>3646700</v>
      </c>
      <c r="D6" s="153">
        <v>3646692.97</v>
      </c>
      <c r="E6" s="154">
        <f t="shared" si="0"/>
        <v>99.99980722296871</v>
      </c>
    </row>
    <row r="7" spans="1:5" s="143" customFormat="1" ht="19.5" customHeight="1">
      <c r="A7" s="151" t="s">
        <v>273</v>
      </c>
      <c r="B7" s="152" t="s">
        <v>274</v>
      </c>
      <c r="C7" s="153">
        <v>39577</v>
      </c>
      <c r="D7" s="153"/>
      <c r="E7" s="154">
        <f t="shared" si="0"/>
        <v>0</v>
      </c>
    </row>
    <row r="8" spans="1:5" s="143" customFormat="1" ht="24.75" customHeight="1">
      <c r="A8" s="151" t="s">
        <v>275</v>
      </c>
      <c r="B8" s="152" t="s">
        <v>276</v>
      </c>
      <c r="C8" s="153">
        <v>7617665.81</v>
      </c>
      <c r="D8" s="153">
        <v>2661306.59</v>
      </c>
      <c r="E8" s="154">
        <f t="shared" si="0"/>
        <v>34.935985069158605</v>
      </c>
    </row>
    <row r="9" spans="1:5" s="143" customFormat="1" ht="24.75" customHeight="1">
      <c r="A9" s="147" t="s">
        <v>277</v>
      </c>
      <c r="B9" s="148" t="s">
        <v>278</v>
      </c>
      <c r="C9" s="149">
        <f>SUM(C10,C11)</f>
        <v>287315</v>
      </c>
      <c r="D9" s="149">
        <f>SUM(D10,D11)</f>
        <v>287286</v>
      </c>
      <c r="E9" s="150">
        <f t="shared" si="0"/>
        <v>99.98990654856168</v>
      </c>
    </row>
    <row r="10" spans="1:5" s="143" customFormat="1" ht="24.75" customHeight="1">
      <c r="A10" s="147"/>
      <c r="B10" s="152" t="s">
        <v>279</v>
      </c>
      <c r="C10" s="153">
        <v>80000</v>
      </c>
      <c r="D10" s="153">
        <v>80000</v>
      </c>
      <c r="E10" s="154">
        <f t="shared" si="0"/>
        <v>100</v>
      </c>
    </row>
    <row r="11" spans="1:5" s="143" customFormat="1" ht="37.5" customHeight="1">
      <c r="A11" s="151" t="s">
        <v>280</v>
      </c>
      <c r="B11" s="152" t="s">
        <v>281</v>
      </c>
      <c r="C11" s="153">
        <v>207315</v>
      </c>
      <c r="D11" s="153">
        <v>207286</v>
      </c>
      <c r="E11" s="154">
        <f t="shared" si="0"/>
        <v>99.98601162482214</v>
      </c>
    </row>
    <row r="12" spans="1:5" s="143" customFormat="1" ht="18.75" customHeight="1">
      <c r="A12" s="147" t="s">
        <v>282</v>
      </c>
      <c r="B12" s="148" t="s">
        <v>283</v>
      </c>
      <c r="C12" s="149">
        <f>SUM(C13:C16)</f>
        <v>35014889</v>
      </c>
      <c r="D12" s="149">
        <f>SUM(D13:D16)</f>
        <v>32713703.9</v>
      </c>
      <c r="E12" s="150">
        <f t="shared" si="0"/>
        <v>93.42798116538367</v>
      </c>
    </row>
    <row r="13" spans="1:5" s="143" customFormat="1" ht="18.75" customHeight="1">
      <c r="A13" s="151" t="s">
        <v>284</v>
      </c>
      <c r="B13" s="152" t="s">
        <v>285</v>
      </c>
      <c r="C13" s="153">
        <v>1742100</v>
      </c>
      <c r="D13" s="153">
        <v>1686542.92</v>
      </c>
      <c r="E13" s="154">
        <f t="shared" si="0"/>
        <v>96.81091326559898</v>
      </c>
    </row>
    <row r="14" spans="1:5" s="143" customFormat="1" ht="20.25" customHeight="1">
      <c r="A14" s="151" t="s">
        <v>286</v>
      </c>
      <c r="B14" s="152" t="s">
        <v>287</v>
      </c>
      <c r="C14" s="153">
        <v>1200000</v>
      </c>
      <c r="D14" s="153">
        <v>1000000</v>
      </c>
      <c r="E14" s="154">
        <f t="shared" si="0"/>
        <v>83.33333333333334</v>
      </c>
    </row>
    <row r="15" spans="1:5" s="143" customFormat="1" ht="25.5">
      <c r="A15" s="151" t="s">
        <v>288</v>
      </c>
      <c r="B15" s="152" t="s">
        <v>289</v>
      </c>
      <c r="C15" s="153">
        <v>31894289</v>
      </c>
      <c r="D15" s="153">
        <v>29849660.98</v>
      </c>
      <c r="E15" s="154">
        <f t="shared" si="0"/>
        <v>93.58936008888612</v>
      </c>
    </row>
    <row r="16" spans="1:5" s="143" customFormat="1" ht="27.75" customHeight="1">
      <c r="A16" s="151" t="s">
        <v>290</v>
      </c>
      <c r="B16" s="152" t="s">
        <v>291</v>
      </c>
      <c r="C16" s="153">
        <v>178500</v>
      </c>
      <c r="D16" s="153">
        <v>177500</v>
      </c>
      <c r="E16" s="154">
        <f t="shared" si="0"/>
        <v>99.43977591036415</v>
      </c>
    </row>
    <row r="17" spans="1:5" s="143" customFormat="1" ht="26.25" customHeight="1">
      <c r="A17" s="147" t="s">
        <v>292</v>
      </c>
      <c r="B17" s="148" t="s">
        <v>293</v>
      </c>
      <c r="C17" s="149">
        <f>SUM(C18)</f>
        <v>14888415.5</v>
      </c>
      <c r="D17" s="149">
        <f>SUM(D18)</f>
        <v>14577269.96</v>
      </c>
      <c r="E17" s="150">
        <f t="shared" si="0"/>
        <v>97.91015007607761</v>
      </c>
    </row>
    <row r="18" spans="1:5" s="143" customFormat="1" ht="18" customHeight="1">
      <c r="A18" s="151" t="s">
        <v>294</v>
      </c>
      <c r="B18" s="152" t="s">
        <v>295</v>
      </c>
      <c r="C18" s="153">
        <v>14888415.5</v>
      </c>
      <c r="D18" s="153">
        <v>14577269.96</v>
      </c>
      <c r="E18" s="154">
        <f t="shared" si="0"/>
        <v>97.91015007607761</v>
      </c>
    </row>
    <row r="19" spans="1:5" s="143" customFormat="1" ht="17.25" customHeight="1">
      <c r="A19" s="147" t="s">
        <v>296</v>
      </c>
      <c r="B19" s="148" t="s">
        <v>297</v>
      </c>
      <c r="C19" s="149">
        <f>SUM(C20:C24)</f>
        <v>117218928.00000001</v>
      </c>
      <c r="D19" s="149">
        <f>SUM(D20:D24)</f>
        <v>116464915.85</v>
      </c>
      <c r="E19" s="150">
        <f t="shared" si="0"/>
        <v>99.35674880937316</v>
      </c>
    </row>
    <row r="20" spans="1:5" s="143" customFormat="1" ht="18.75" customHeight="1">
      <c r="A20" s="151" t="s">
        <v>298</v>
      </c>
      <c r="B20" s="152" t="s">
        <v>299</v>
      </c>
      <c r="C20" s="153">
        <v>34302154.95</v>
      </c>
      <c r="D20" s="153">
        <v>34196052.76</v>
      </c>
      <c r="E20" s="154">
        <f t="shared" si="0"/>
        <v>99.69068360237232</v>
      </c>
    </row>
    <row r="21" spans="1:5" s="143" customFormat="1" ht="14.25" customHeight="1">
      <c r="A21" s="151" t="s">
        <v>300</v>
      </c>
      <c r="B21" s="152" t="s">
        <v>301</v>
      </c>
      <c r="C21" s="153">
        <v>75642342.4</v>
      </c>
      <c r="D21" s="153">
        <v>75009048.19</v>
      </c>
      <c r="E21" s="154">
        <f t="shared" si="0"/>
        <v>99.16277816113742</v>
      </c>
    </row>
    <row r="22" spans="1:5" s="143" customFormat="1" ht="38.25" customHeight="1">
      <c r="A22" s="151" t="s">
        <v>302</v>
      </c>
      <c r="B22" s="152" t="s">
        <v>303</v>
      </c>
      <c r="C22" s="153">
        <v>267500</v>
      </c>
      <c r="D22" s="153">
        <v>266500</v>
      </c>
      <c r="E22" s="154">
        <f t="shared" si="0"/>
        <v>99.62616822429906</v>
      </c>
    </row>
    <row r="23" spans="1:5" s="143" customFormat="1" ht="25.5">
      <c r="A23" s="151" t="s">
        <v>304</v>
      </c>
      <c r="B23" s="152" t="s">
        <v>305</v>
      </c>
      <c r="C23" s="153">
        <v>1045930.65</v>
      </c>
      <c r="D23" s="153">
        <v>1045428.65</v>
      </c>
      <c r="E23" s="154">
        <f t="shared" si="0"/>
        <v>99.95200446607048</v>
      </c>
    </row>
    <row r="24" spans="1:5" s="143" customFormat="1" ht="25.5">
      <c r="A24" s="151" t="s">
        <v>306</v>
      </c>
      <c r="B24" s="152" t="s">
        <v>307</v>
      </c>
      <c r="C24" s="153">
        <v>5961000</v>
      </c>
      <c r="D24" s="153">
        <v>5947886.25</v>
      </c>
      <c r="E24" s="154">
        <f t="shared" si="0"/>
        <v>99.78000754906896</v>
      </c>
    </row>
    <row r="25" spans="1:5" s="143" customFormat="1" ht="15.75" customHeight="1">
      <c r="A25" s="147" t="s">
        <v>308</v>
      </c>
      <c r="B25" s="148" t="s">
        <v>309</v>
      </c>
      <c r="C25" s="149">
        <f>SUM(C26:C29)</f>
        <v>6422030.58</v>
      </c>
      <c r="D25" s="149">
        <f>SUM(D26:D29)</f>
        <v>4886362.84</v>
      </c>
      <c r="E25" s="150">
        <f t="shared" si="0"/>
        <v>76.08750502088078</v>
      </c>
    </row>
    <row r="26" spans="1:5" s="143" customFormat="1" ht="12.75">
      <c r="A26" s="151" t="s">
        <v>310</v>
      </c>
      <c r="B26" s="152" t="s">
        <v>311</v>
      </c>
      <c r="C26" s="153">
        <v>542500</v>
      </c>
      <c r="D26" s="153">
        <v>539280.06</v>
      </c>
      <c r="E26" s="154">
        <f t="shared" si="0"/>
        <v>99.40646267281107</v>
      </c>
    </row>
    <row r="27" spans="1:5" s="143" customFormat="1" ht="16.5" customHeight="1">
      <c r="A27" s="151" t="s">
        <v>312</v>
      </c>
      <c r="B27" s="152" t="s">
        <v>313</v>
      </c>
      <c r="C27" s="153">
        <v>4191830.58</v>
      </c>
      <c r="D27" s="153">
        <v>3142325</v>
      </c>
      <c r="E27" s="154">
        <f t="shared" si="0"/>
        <v>74.96307257723188</v>
      </c>
    </row>
    <row r="28" spans="1:5" s="143" customFormat="1" ht="12.75">
      <c r="A28" s="151" t="s">
        <v>314</v>
      </c>
      <c r="B28" s="152" t="s">
        <v>315</v>
      </c>
      <c r="C28" s="153">
        <v>1514400</v>
      </c>
      <c r="D28" s="153">
        <v>1031457.78</v>
      </c>
      <c r="E28" s="154">
        <f t="shared" si="0"/>
        <v>68.10999603803486</v>
      </c>
    </row>
    <row r="29" spans="1:5" s="143" customFormat="1" ht="27.75" customHeight="1">
      <c r="A29" s="151" t="s">
        <v>316</v>
      </c>
      <c r="B29" s="152" t="s">
        <v>317</v>
      </c>
      <c r="C29" s="153">
        <v>173300</v>
      </c>
      <c r="D29" s="153">
        <v>173300</v>
      </c>
      <c r="E29" s="154">
        <f t="shared" si="0"/>
        <v>100</v>
      </c>
    </row>
    <row r="30" spans="1:5" s="143" customFormat="1" ht="19.5" customHeight="1">
      <c r="A30" s="147" t="s">
        <v>318</v>
      </c>
      <c r="B30" s="148" t="s">
        <v>319</v>
      </c>
      <c r="C30" s="149">
        <f>SUM(C31)</f>
        <v>2407800</v>
      </c>
      <c r="D30" s="149">
        <f>SUM(D31)</f>
        <v>2407799.62</v>
      </c>
      <c r="E30" s="150">
        <f t="shared" si="0"/>
        <v>99.9999842179583</v>
      </c>
    </row>
    <row r="31" spans="1:5" s="143" customFormat="1" ht="12.75">
      <c r="A31" s="151" t="s">
        <v>320</v>
      </c>
      <c r="B31" s="152" t="s">
        <v>321</v>
      </c>
      <c r="C31" s="153">
        <v>2407800</v>
      </c>
      <c r="D31" s="153">
        <v>2407799.62</v>
      </c>
      <c r="E31" s="154">
        <f t="shared" si="0"/>
        <v>99.9999842179583</v>
      </c>
    </row>
    <row r="32" spans="1:5" s="143" customFormat="1" ht="21.75" customHeight="1">
      <c r="A32" s="155" t="s">
        <v>322</v>
      </c>
      <c r="B32" s="156" t="s">
        <v>323</v>
      </c>
      <c r="C32" s="157">
        <f>SUM(C4,C9,C12,C17,C19,C25,C30)</f>
        <v>204612645.97</v>
      </c>
      <c r="D32" s="157">
        <f>SUM(D4,D9,D12,D17,D19,D25,D30)</f>
        <v>194505908.75</v>
      </c>
      <c r="E32" s="150">
        <f t="shared" si="0"/>
        <v>95.06055103677129</v>
      </c>
    </row>
    <row r="33" spans="1:7" s="143" customFormat="1" ht="9" customHeight="1">
      <c r="A33" s="158"/>
      <c r="B33" s="159"/>
      <c r="C33" s="160"/>
      <c r="D33" s="160"/>
      <c r="E33" s="161"/>
      <c r="F33" s="162"/>
      <c r="G33" s="162"/>
    </row>
    <row r="34" spans="1:5" s="143" customFormat="1" ht="30.75" customHeight="1">
      <c r="A34" s="163" t="s">
        <v>324</v>
      </c>
      <c r="B34" s="164" t="s">
        <v>325</v>
      </c>
      <c r="C34" s="165">
        <v>-4307982.22</v>
      </c>
      <c r="D34" s="165">
        <v>1595534.48</v>
      </c>
      <c r="E34" s="166"/>
    </row>
    <row r="35" ht="14.25"/>
  </sheetData>
  <sheetProtection selectLockedCells="1" selectUnlockedCells="1"/>
  <mergeCells count="1">
    <mergeCell ref="A1:E1"/>
  </mergeCells>
  <printOptions/>
  <pageMargins left="0.9840277777777777" right="0" top="0.5902777777777778" bottom="0" header="0.5118055555555555" footer="0.5118055555555555"/>
  <pageSetup horizontalDpi="300" verticalDpi="300" orientation="portrait" pageOrder="overThenDown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zoomScale="73" zoomScaleNormal="73" zoomScaleSheetLayoutView="70" workbookViewId="0" topLeftCell="A1">
      <selection activeCell="L10" sqref="L10"/>
    </sheetView>
  </sheetViews>
  <sheetFormatPr defaultColWidth="9.140625" defaultRowHeight="15"/>
  <cols>
    <col min="1" max="1" width="23.57421875" style="139" customWidth="1"/>
    <col min="2" max="2" width="37.421875" style="139" customWidth="1"/>
    <col min="3" max="3" width="15.57421875" style="140" customWidth="1"/>
    <col min="4" max="4" width="15.140625" style="140" customWidth="1"/>
    <col min="5" max="16384" width="9.140625" style="141" customWidth="1"/>
  </cols>
  <sheetData>
    <row r="1" spans="1:4" ht="18.75" customHeight="1">
      <c r="A1" s="167" t="s">
        <v>326</v>
      </c>
      <c r="B1" s="167"/>
      <c r="C1" s="167"/>
      <c r="D1" s="167"/>
    </row>
    <row r="2" spans="1:4" ht="12.75">
      <c r="A2" s="168"/>
      <c r="B2" s="168"/>
      <c r="C2" s="169"/>
      <c r="D2" s="170"/>
    </row>
    <row r="3" spans="1:4" ht="66" customHeight="1">
      <c r="A3" s="146" t="s">
        <v>327</v>
      </c>
      <c r="B3" s="146" t="s">
        <v>328</v>
      </c>
      <c r="C3" s="12" t="s">
        <v>8</v>
      </c>
      <c r="D3" s="13" t="s">
        <v>9</v>
      </c>
    </row>
    <row r="4" spans="1:4" ht="29.25" customHeight="1">
      <c r="A4" s="171" t="s">
        <v>325</v>
      </c>
      <c r="B4" s="155" t="s">
        <v>329</v>
      </c>
      <c r="C4" s="172">
        <v>4307982.22</v>
      </c>
      <c r="D4" s="172">
        <v>-1595534.48</v>
      </c>
    </row>
    <row r="5" spans="1:4" ht="30" customHeight="1">
      <c r="A5" s="173" t="s">
        <v>330</v>
      </c>
      <c r="B5" s="174" t="s">
        <v>331</v>
      </c>
      <c r="C5" s="175">
        <v>4307982.22</v>
      </c>
      <c r="D5" s="175">
        <v>-1595534.48</v>
      </c>
    </row>
    <row r="6" spans="1:4" ht="12.75">
      <c r="A6" s="176" t="s">
        <v>332</v>
      </c>
      <c r="B6" s="177" t="s">
        <v>333</v>
      </c>
      <c r="C6" s="178">
        <v>-200304663.75</v>
      </c>
      <c r="D6" s="178">
        <v>-196101443.23</v>
      </c>
    </row>
    <row r="7" spans="1:4" ht="30" customHeight="1">
      <c r="A7" s="176" t="s">
        <v>334</v>
      </c>
      <c r="B7" s="177" t="s">
        <v>335</v>
      </c>
      <c r="C7" s="178">
        <v>-200304663.75</v>
      </c>
      <c r="D7" s="178">
        <v>-196101443.23</v>
      </c>
    </row>
    <row r="8" spans="1:4" ht="29.25" customHeight="1">
      <c r="A8" s="176" t="s">
        <v>336</v>
      </c>
      <c r="B8" s="177" t="s">
        <v>337</v>
      </c>
      <c r="C8" s="178">
        <v>-200304663.75</v>
      </c>
      <c r="D8" s="178">
        <v>-196101443.23</v>
      </c>
    </row>
    <row r="9" spans="1:4" ht="30" customHeight="1">
      <c r="A9" s="179" t="s">
        <v>338</v>
      </c>
      <c r="B9" s="180" t="s">
        <v>339</v>
      </c>
      <c r="C9" s="181">
        <v>-200304663.75</v>
      </c>
      <c r="D9" s="181">
        <v>-196101443.23</v>
      </c>
    </row>
    <row r="10" spans="1:4" ht="12.75">
      <c r="A10" s="173" t="s">
        <v>340</v>
      </c>
      <c r="B10" s="174" t="s">
        <v>341</v>
      </c>
      <c r="C10" s="175">
        <v>204612645.97</v>
      </c>
      <c r="D10" s="175">
        <v>194505908.75</v>
      </c>
    </row>
    <row r="11" spans="1:4" ht="24">
      <c r="A11" s="176" t="s">
        <v>342</v>
      </c>
      <c r="B11" s="177" t="s">
        <v>343</v>
      </c>
      <c r="C11" s="178">
        <v>204612645.97</v>
      </c>
      <c r="D11" s="178">
        <v>194505908.75</v>
      </c>
    </row>
    <row r="12" spans="1:4" ht="24">
      <c r="A12" s="176" t="s">
        <v>344</v>
      </c>
      <c r="B12" s="177" t="s">
        <v>345</v>
      </c>
      <c r="C12" s="178">
        <v>204612645.97</v>
      </c>
      <c r="D12" s="178">
        <v>194505908.75</v>
      </c>
    </row>
    <row r="13" spans="1:4" ht="22.5">
      <c r="A13" s="179" t="s">
        <v>346</v>
      </c>
      <c r="B13" s="180" t="s">
        <v>347</v>
      </c>
      <c r="C13" s="181">
        <v>204612645.97</v>
      </c>
      <c r="D13" s="181">
        <v>194505908.75</v>
      </c>
    </row>
    <row r="15" ht="15.75" customHeight="1"/>
  </sheetData>
  <sheetProtection selectLockedCells="1" selectUnlockedCells="1"/>
  <mergeCells count="1">
    <mergeCell ref="A1:D1"/>
  </mergeCells>
  <printOptions/>
  <pageMargins left="0.9840277777777777" right="0" top="0.39375" bottom="0.19652777777777777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2015-04-23T09:04:56Z</cp:lastPrinted>
  <dcterms:created xsi:type="dcterms:W3CDTF">2013-07-18T09:01:58Z</dcterms:created>
  <dcterms:modified xsi:type="dcterms:W3CDTF">2015-04-23T09:05:05Z</dcterms:modified>
  <cp:category/>
  <cp:version/>
  <cp:contentType/>
  <cp:contentStatus/>
  <cp:revision>2</cp:revision>
</cp:coreProperties>
</file>